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36" activeTab="9"/>
  </bookViews>
  <sheets>
    <sheet name="TR-1 - Adventure" sheetId="1" r:id="rId1"/>
    <sheet name="Adventure" sheetId="2" state="hidden" r:id="rId2"/>
    <sheet name="TR-2 - Adventure Open" sheetId="3" r:id="rId3"/>
    <sheet name="Adventure-Open" sheetId="4" state="hidden" r:id="rId4"/>
    <sheet name="TR-3, PROTO" sheetId="5" r:id="rId5"/>
    <sheet name="ATV-Open" sheetId="6" r:id="rId6"/>
    <sheet name="ATV-Special" sheetId="7" r:id="rId7"/>
    <sheet name="ATV-Adventure" sheetId="8" r:id="rId8"/>
    <sheet name="Euro" sheetId="9" r:id="rId9"/>
    <sheet name="MOTO" sheetId="10" r:id="rId10"/>
  </sheets>
  <definedNames>
    <definedName name="_xlnm.Print_Area" localSheetId="1">'Adventure'!$A$1:$H$47</definedName>
    <definedName name="_xlnm.Print_Area" localSheetId="3">'Adventure-Open'!$A$1:$G$47</definedName>
    <definedName name="_xlnm.Print_Area" localSheetId="7">'ATV-Adventure'!$A$1:$I$50</definedName>
    <definedName name="_xlnm.Print_Area" localSheetId="5">'ATV-Open'!$A$1:$G$50</definedName>
    <definedName name="_xlnm.Print_Area" localSheetId="6">'ATV-Special'!$A$1:$G$50</definedName>
    <definedName name="_xlnm.Print_Area" localSheetId="8">'Euro'!$A$1:$I$50</definedName>
    <definedName name="_xlnm.Print_Area" localSheetId="9">'MOTO'!$A$1:$I$57</definedName>
    <definedName name="_xlnm.Print_Area" localSheetId="0">'TR-1 - Adventure'!$A$1:$H$50</definedName>
    <definedName name="_xlnm.Print_Area" localSheetId="2">'TR-2 - Adventure Open'!$A$1:$I$50</definedName>
    <definedName name="_xlnm.Print_Area" localSheetId="4">'TR-3, PROTO'!$A$1:$H$50</definedName>
  </definedNames>
  <calcPr fullCalcOnLoad="1"/>
</workbook>
</file>

<file path=xl/sharedStrings.xml><?xml version="1.0" encoding="utf-8"?>
<sst xmlns="http://schemas.openxmlformats.org/spreadsheetml/2006/main" count="723" uniqueCount="103">
  <si>
    <t xml:space="preserve">Length </t>
  </si>
  <si>
    <t>Start Openning</t>
  </si>
  <si>
    <t>Time Limit</t>
  </si>
  <si>
    <t>Special Stage</t>
  </si>
  <si>
    <t>Start closing</t>
  </si>
  <si>
    <t>Finish closing</t>
  </si>
  <si>
    <t>Total day distance</t>
  </si>
  <si>
    <t>Special Stage length</t>
  </si>
  <si>
    <t>Isaak Cathidral - SS1</t>
  </si>
  <si>
    <t>SS1</t>
  </si>
  <si>
    <t>SS2</t>
  </si>
  <si>
    <t>SS3</t>
  </si>
  <si>
    <t>SS4</t>
  </si>
  <si>
    <t>SS8</t>
  </si>
  <si>
    <t>SS9</t>
  </si>
  <si>
    <t>Total Trophy-raid distance</t>
  </si>
  <si>
    <t>Total Special Stage distance</t>
  </si>
  <si>
    <t>SS1 – Camp 1</t>
  </si>
  <si>
    <t>Camp 1 - SS2</t>
  </si>
  <si>
    <t>SS2 – Camp 2-4</t>
  </si>
  <si>
    <t>SS4 – Camp 2-4</t>
  </si>
  <si>
    <t>75 минут</t>
  </si>
  <si>
    <t>90 минут</t>
  </si>
  <si>
    <t>105 минут</t>
  </si>
  <si>
    <t>100 минут</t>
  </si>
  <si>
    <t>120 минут</t>
  </si>
  <si>
    <t>150 минут</t>
  </si>
  <si>
    <r>
      <t xml:space="preserve">Trophy-raid "LADOGA'11" shadule  </t>
    </r>
    <r>
      <rPr>
        <b/>
        <sz val="20"/>
        <rFont val="Book Antiqua"/>
        <family val="1"/>
      </rPr>
      <t>Adventure-Open</t>
    </r>
  </si>
  <si>
    <t>26 of May</t>
  </si>
  <si>
    <t>27 of May</t>
  </si>
  <si>
    <t>28 of May</t>
  </si>
  <si>
    <t>29 of Mnay</t>
  </si>
  <si>
    <t>30 of May</t>
  </si>
  <si>
    <t>31 of May</t>
  </si>
  <si>
    <t>1 of June</t>
  </si>
  <si>
    <t>2 of June</t>
  </si>
  <si>
    <t xml:space="preserve">   </t>
  </si>
  <si>
    <r>
      <t xml:space="preserve">Trophy-raid "LADOGA'12" shadule  </t>
    </r>
    <r>
      <rPr>
        <b/>
        <sz val="18"/>
        <rFont val="Book Antiqua"/>
        <family val="1"/>
      </rPr>
      <t>Adventure</t>
    </r>
  </si>
  <si>
    <t>SS1 – Camp 1-2</t>
  </si>
  <si>
    <t>Camp 1-2 - SS2</t>
  </si>
  <si>
    <t>SS2 – Camp 1-2</t>
  </si>
  <si>
    <t>Camp 1-2 - SS3</t>
  </si>
  <si>
    <t>SS3 - SS4</t>
  </si>
  <si>
    <t>SS4 – Camp 3-4</t>
  </si>
  <si>
    <t>Beach Race SS5</t>
  </si>
  <si>
    <t>Dune Race SS6</t>
  </si>
  <si>
    <t xml:space="preserve">Camp 3-4 </t>
  </si>
  <si>
    <t>Camp 3-4 - SS7</t>
  </si>
  <si>
    <t>SS7</t>
  </si>
  <si>
    <t>SS7 – Camp 5-7</t>
  </si>
  <si>
    <t>Camp 5-7 - SS8</t>
  </si>
  <si>
    <t>SS8 – Camp 5-7</t>
  </si>
  <si>
    <t>Camp 5-7 - SS9</t>
  </si>
  <si>
    <t>SS9 – Camp 5-7</t>
  </si>
  <si>
    <t>Camp 5-7 - SS10</t>
  </si>
  <si>
    <t>SS10</t>
  </si>
  <si>
    <t>SS10 – Camp 8</t>
  </si>
  <si>
    <t xml:space="preserve">Camp 8 – St. Petersburg   </t>
  </si>
  <si>
    <t xml:space="preserve"> </t>
  </si>
  <si>
    <t>SS4 – Camp 3-6</t>
  </si>
  <si>
    <t>Camp 3-6 - SS5</t>
  </si>
  <si>
    <t>SS5</t>
  </si>
  <si>
    <t>SS5 – Camp 3-6</t>
  </si>
  <si>
    <t>Camp 3-6 - SS6</t>
  </si>
  <si>
    <t>SS6</t>
  </si>
  <si>
    <t>SS6 – Camp 3-6</t>
  </si>
  <si>
    <t>Camp 3-6 - SS7</t>
  </si>
  <si>
    <t>SS7 – Camp 7-8</t>
  </si>
  <si>
    <t>Camp 7-8 - SS8</t>
  </si>
  <si>
    <t>SS8 – Camp 7- 8</t>
  </si>
  <si>
    <t>SS3 – Camp 3-5</t>
  </si>
  <si>
    <t>Camp 3-5 - SS5</t>
  </si>
  <si>
    <t>Camp 3-5 - SS4</t>
  </si>
  <si>
    <t>SS4 – Camp 3-5</t>
  </si>
  <si>
    <t>SS5 - SS6</t>
  </si>
  <si>
    <t>SS6 - SS7</t>
  </si>
  <si>
    <t>SS7 – Camp 3-5</t>
  </si>
  <si>
    <t xml:space="preserve">SS5 </t>
  </si>
  <si>
    <t>Camp 6-8 - SS8</t>
  </si>
  <si>
    <t>SS8 – Camp 6-8</t>
  </si>
  <si>
    <t>Camp 3-5 - Camp 6-8</t>
  </si>
  <si>
    <t>Camp 6-8 - SS9</t>
  </si>
  <si>
    <t>SS9 – Camp 6- 8</t>
  </si>
  <si>
    <t>Start Opening</t>
  </si>
  <si>
    <t>St. Isaac's Cathedral - SS1</t>
  </si>
  <si>
    <r>
      <rPr>
        <sz val="18"/>
        <rFont val="Book Antiqua"/>
        <family val="1"/>
      </rPr>
      <t>"LADOGA'</t>
    </r>
    <r>
      <rPr>
        <sz val="22"/>
        <rFont val="Book Antiqua"/>
        <family val="1"/>
      </rPr>
      <t>17</t>
    </r>
    <r>
      <rPr>
        <sz val="18"/>
        <rFont val="Book Antiqua"/>
        <family val="1"/>
      </rPr>
      <t xml:space="preserve">" Trophy Raid Schedule  </t>
    </r>
    <r>
      <rPr>
        <b/>
        <sz val="24"/>
        <rFont val="Book Antiqua"/>
        <family val="1"/>
      </rPr>
      <t>Euro</t>
    </r>
  </si>
  <si>
    <r>
      <rPr>
        <sz val="18"/>
        <rFont val="Book Antiqua"/>
        <family val="1"/>
      </rPr>
      <t xml:space="preserve">"LADOGA'17" Trophy Raid Schedule  </t>
    </r>
    <r>
      <rPr>
        <b/>
        <sz val="24"/>
        <rFont val="Book Antiqua"/>
        <family val="1"/>
      </rPr>
      <t>MOTO</t>
    </r>
  </si>
  <si>
    <r>
      <t xml:space="preserve">"LADOGA'17" Trophy Raid Schedule  </t>
    </r>
    <r>
      <rPr>
        <b/>
        <sz val="18"/>
        <rFont val="Book Antiqua"/>
        <family val="1"/>
      </rPr>
      <t>ATV-Adventure</t>
    </r>
  </si>
  <si>
    <r>
      <t xml:space="preserve">"LADOGA'17" Trophy Raid Schedule  </t>
    </r>
    <r>
      <rPr>
        <b/>
        <sz val="20"/>
        <rFont val="Book Antiqua"/>
        <family val="1"/>
      </rPr>
      <t>ATV-Special</t>
    </r>
  </si>
  <si>
    <r>
      <t xml:space="preserve">"LADOGA'17" Trophy Raid Schedule  </t>
    </r>
    <r>
      <rPr>
        <b/>
        <sz val="20"/>
        <rFont val="Book Antiqua"/>
        <family val="1"/>
      </rPr>
      <t>ATV-Open</t>
    </r>
  </si>
  <si>
    <r>
      <t xml:space="preserve">"LADOGA'17" Trophy Raid Schedule  </t>
    </r>
    <r>
      <rPr>
        <b/>
        <sz val="20"/>
        <rFont val="Book Antiqua"/>
        <family val="1"/>
      </rPr>
      <t>TR-3 &amp; Proto</t>
    </r>
  </si>
  <si>
    <r>
      <t xml:space="preserve">"LADOGA'17" Trophy Raid Schedule  </t>
    </r>
    <r>
      <rPr>
        <b/>
        <sz val="15"/>
        <rFont val="Book Antiqua"/>
        <family val="1"/>
      </rPr>
      <t>TR-2 &amp; Adventure Open</t>
    </r>
  </si>
  <si>
    <r>
      <t xml:space="preserve">"LADOGA'17" Trophy Raid Schedule </t>
    </r>
    <r>
      <rPr>
        <b/>
        <sz val="20"/>
        <rFont val="Book Antiqua"/>
        <family val="1"/>
      </rPr>
      <t>TR-1 &amp; Adventure</t>
    </r>
  </si>
  <si>
    <t>June 4</t>
  </si>
  <si>
    <t>June 5</t>
  </si>
  <si>
    <t>June 6</t>
  </si>
  <si>
    <t>June 7</t>
  </si>
  <si>
    <t>June 8</t>
  </si>
  <si>
    <t>June 10</t>
  </si>
  <si>
    <t>June 11</t>
  </si>
  <si>
    <t>June 9</t>
  </si>
  <si>
    <t>Total Trophy Raid distance</t>
  </si>
  <si>
    <t>Total Special Stages distance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</si>
</sst>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</numFmts>
  <fonts count="5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Book Antiqua"/>
      <family val="1"/>
    </font>
    <font>
      <sz val="18"/>
      <name val="Book Antiqua"/>
      <family val="1"/>
    </font>
    <font>
      <sz val="18"/>
      <name val="Arial Cyr"/>
      <family val="0"/>
    </font>
    <font>
      <sz val="16"/>
      <name val="Book Antiqua"/>
      <family val="1"/>
    </font>
    <font>
      <b/>
      <sz val="20"/>
      <name val="Book Antiqu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Book Antiqua"/>
      <family val="1"/>
    </font>
    <font>
      <b/>
      <sz val="24"/>
      <name val="Book Antiqua"/>
      <family val="1"/>
    </font>
    <font>
      <sz val="15"/>
      <name val="Book Antiqua"/>
      <family val="1"/>
    </font>
    <font>
      <b/>
      <sz val="15"/>
      <name val="Book Antiqua"/>
      <family val="1"/>
    </font>
    <font>
      <sz val="22"/>
      <name val="Book Antiqua"/>
      <family val="1"/>
    </font>
    <font>
      <sz val="2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2" fillId="33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176" fontId="16" fillId="0" borderId="2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31</xdr:row>
      <xdr:rowOff>371475</xdr:rowOff>
    </xdr:from>
    <xdr:to>
      <xdr:col>6</xdr:col>
      <xdr:colOff>742950</xdr:colOff>
      <xdr:row>33</xdr:row>
      <xdr:rowOff>133350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696700"/>
          <a:ext cx="217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16</xdr:row>
      <xdr:rowOff>247650</xdr:rowOff>
    </xdr:from>
    <xdr:to>
      <xdr:col>6</xdr:col>
      <xdr:colOff>933450</xdr:colOff>
      <xdr:row>18</xdr:row>
      <xdr:rowOff>19050</xdr:rowOff>
    </xdr:to>
    <xdr:pic>
      <xdr:nvPicPr>
        <xdr:cNvPr id="1" name="Рисунок 1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7677150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31</xdr:row>
      <xdr:rowOff>371475</xdr:rowOff>
    </xdr:from>
    <xdr:to>
      <xdr:col>6</xdr:col>
      <xdr:colOff>742950</xdr:colOff>
      <xdr:row>33</xdr:row>
      <xdr:rowOff>76200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715750"/>
          <a:ext cx="2171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16</xdr:row>
      <xdr:rowOff>266700</xdr:rowOff>
    </xdr:from>
    <xdr:to>
      <xdr:col>8</xdr:col>
      <xdr:colOff>190500</xdr:colOff>
      <xdr:row>18</xdr:row>
      <xdr:rowOff>28575</xdr:rowOff>
    </xdr:to>
    <xdr:pic>
      <xdr:nvPicPr>
        <xdr:cNvPr id="1" name="Рисунок 1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696200"/>
          <a:ext cx="2181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31</xdr:row>
      <xdr:rowOff>304800</xdr:rowOff>
    </xdr:from>
    <xdr:to>
      <xdr:col>6</xdr:col>
      <xdr:colOff>790575</xdr:colOff>
      <xdr:row>33</xdr:row>
      <xdr:rowOff>133350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1620500"/>
          <a:ext cx="2181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31</xdr:row>
      <xdr:rowOff>304800</xdr:rowOff>
    </xdr:from>
    <xdr:to>
      <xdr:col>7</xdr:col>
      <xdr:colOff>0</xdr:colOff>
      <xdr:row>33</xdr:row>
      <xdr:rowOff>133350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649075"/>
          <a:ext cx="2190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31</xdr:row>
      <xdr:rowOff>304800</xdr:rowOff>
    </xdr:from>
    <xdr:to>
      <xdr:col>7</xdr:col>
      <xdr:colOff>0</xdr:colOff>
      <xdr:row>33</xdr:row>
      <xdr:rowOff>133350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630025"/>
          <a:ext cx="2190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31</xdr:row>
      <xdr:rowOff>371475</xdr:rowOff>
    </xdr:from>
    <xdr:to>
      <xdr:col>6</xdr:col>
      <xdr:colOff>742950</xdr:colOff>
      <xdr:row>33</xdr:row>
      <xdr:rowOff>133350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687175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31</xdr:row>
      <xdr:rowOff>352425</xdr:rowOff>
    </xdr:from>
    <xdr:to>
      <xdr:col>6</xdr:col>
      <xdr:colOff>704850</xdr:colOff>
      <xdr:row>33</xdr:row>
      <xdr:rowOff>114300</xdr:rowOff>
    </xdr:to>
    <xdr:pic>
      <xdr:nvPicPr>
        <xdr:cNvPr id="1" name="Рисунок 2" descr="24-h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1696700"/>
          <a:ext cx="217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75" zoomScaleSheetLayoutView="100" zoomScalePageLayoutView="0" workbookViewId="0" topLeftCell="A2">
      <selection activeCell="L33" sqref="L33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61" t="s">
        <v>92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39.75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74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41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41</v>
      </c>
      <c r="D11" s="11">
        <v>0.3333333333333333</v>
      </c>
      <c r="E11" s="11">
        <v>0.3333333333333333</v>
      </c>
      <c r="F11" s="11">
        <v>0.39999999999999997</v>
      </c>
      <c r="G11" s="11">
        <f>E11+F11</f>
        <v>0.7333333333333333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389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60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60</v>
      </c>
      <c r="D16" s="11">
        <v>0.2986111111111111</v>
      </c>
      <c r="E16" s="11">
        <v>0.3333333333333333</v>
      </c>
      <c r="F16" s="11">
        <v>0.3652777777777778</v>
      </c>
      <c r="G16" s="11">
        <f>E16+F16</f>
        <v>0.6986111111111111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 thickTop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 thickBot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41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11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16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11</v>
      </c>
      <c r="D26" s="11">
        <v>0.4166666666666667</v>
      </c>
      <c r="E26" s="11">
        <v>0.20833333333333334</v>
      </c>
      <c r="F26" s="11">
        <v>0.49722222222222223</v>
      </c>
      <c r="G26" s="11">
        <f>E26+F26</f>
        <v>0.7055555555555556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14</v>
      </c>
      <c r="D27" s="14"/>
      <c r="E27" s="11">
        <v>0.041666666666666664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117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78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26</v>
      </c>
      <c r="D31" s="11">
        <v>0.375</v>
      </c>
      <c r="E31" s="11"/>
      <c r="F31" s="11">
        <v>0.44166666666666665</v>
      </c>
      <c r="G31" s="11"/>
      <c r="H31" s="6"/>
    </row>
    <row r="32" spans="1:8" ht="30" customHeight="1">
      <c r="A32" s="59"/>
      <c r="B32" s="98" t="s">
        <v>74</v>
      </c>
      <c r="C32" s="9">
        <v>16</v>
      </c>
      <c r="D32" s="44"/>
      <c r="E32" s="11">
        <v>0.125</v>
      </c>
      <c r="F32" s="10"/>
      <c r="G32" s="45"/>
      <c r="H32" s="6"/>
    </row>
    <row r="33" spans="1:10" ht="35.25" customHeight="1">
      <c r="A33" s="59"/>
      <c r="B33" s="98" t="s">
        <v>64</v>
      </c>
      <c r="C33" s="9">
        <v>28</v>
      </c>
      <c r="H33" s="6"/>
      <c r="J33" s="7">
        <v>2</v>
      </c>
    </row>
    <row r="34" spans="1:8" ht="35.25" customHeight="1">
      <c r="A34" s="59"/>
      <c r="B34" s="100" t="s">
        <v>75</v>
      </c>
      <c r="C34" s="35">
        <v>1</v>
      </c>
      <c r="D34" s="36"/>
      <c r="E34" s="11">
        <v>0.125</v>
      </c>
      <c r="F34" s="36"/>
      <c r="G34" s="36"/>
      <c r="H34" s="6"/>
    </row>
    <row r="35" spans="1:8" ht="35.25" customHeight="1">
      <c r="A35" s="59"/>
      <c r="B35" s="100" t="s">
        <v>48</v>
      </c>
      <c r="C35" s="35">
        <v>24</v>
      </c>
      <c r="D35" s="36"/>
      <c r="E35" s="11"/>
      <c r="F35" s="36"/>
      <c r="G35" s="36"/>
      <c r="H35" s="6"/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144</v>
      </c>
      <c r="E38" s="83"/>
      <c r="F38" s="83"/>
      <c r="G38" s="84"/>
      <c r="H38" s="16">
        <v>2.0833333333333335</v>
      </c>
    </row>
    <row r="39" spans="1:8" ht="30" customHeight="1" thickBot="1">
      <c r="A39" s="63"/>
      <c r="B39" s="86" t="s">
        <v>7</v>
      </c>
      <c r="C39" s="86"/>
      <c r="D39" s="87">
        <f>C41</f>
        <v>21</v>
      </c>
      <c r="E39" s="88"/>
      <c r="F39" s="88"/>
      <c r="G39" s="89"/>
      <c r="H39" s="6"/>
    </row>
    <row r="40" spans="1:8" s="57" customFormat="1" ht="30" customHeight="1" thickBot="1" thickTop="1">
      <c r="A40" s="63"/>
      <c r="B40" s="98" t="s">
        <v>78</v>
      </c>
      <c r="C40" s="9">
        <v>63</v>
      </c>
      <c r="D40" s="66"/>
      <c r="E40" s="66"/>
      <c r="F40" s="66"/>
      <c r="G40" s="66"/>
      <c r="H40" s="52"/>
    </row>
    <row r="41" spans="1:10" ht="30" customHeight="1" thickTop="1">
      <c r="A41" s="63"/>
      <c r="B41" s="102" t="s">
        <v>13</v>
      </c>
      <c r="C41" s="46">
        <v>21</v>
      </c>
      <c r="D41" s="56">
        <v>0.4166666666666667</v>
      </c>
      <c r="E41" s="56">
        <v>0.25</v>
      </c>
      <c r="F41" s="56">
        <v>0.48333333333333334</v>
      </c>
      <c r="G41" s="56">
        <f>E41+F41</f>
        <v>0.7333333333333334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0.3333333333333333</v>
      </c>
      <c r="E46" s="11">
        <v>0.20833333333333334</v>
      </c>
      <c r="F46" s="11">
        <v>0.39999999999999997</v>
      </c>
      <c r="G46" s="11">
        <f>E46+F46</f>
        <v>0.6083333333333333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0.6916666666666667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1478</v>
      </c>
      <c r="G49" s="71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SUM(D4,D9,D14,D24,D29,D39,D44)</f>
        <v>225</v>
      </c>
      <c r="G50" s="90"/>
      <c r="H50" s="18"/>
      <c r="I50" s="43"/>
    </row>
    <row r="51" ht="23.25" thickTop="1"/>
  </sheetData>
  <sheetProtection/>
  <mergeCells count="59">
    <mergeCell ref="D28:G28"/>
    <mergeCell ref="L18:M18"/>
    <mergeCell ref="N18:Q18"/>
    <mergeCell ref="L19:M19"/>
    <mergeCell ref="N19:Q19"/>
    <mergeCell ref="N20:Q20"/>
    <mergeCell ref="D21:G21"/>
    <mergeCell ref="F48:G48"/>
    <mergeCell ref="F49:G49"/>
    <mergeCell ref="F50:G50"/>
    <mergeCell ref="A43:A47"/>
    <mergeCell ref="B43:C43"/>
    <mergeCell ref="D43:G43"/>
    <mergeCell ref="B44:C44"/>
    <mergeCell ref="D44:G44"/>
    <mergeCell ref="D45:G45"/>
    <mergeCell ref="A38:A42"/>
    <mergeCell ref="B38:C38"/>
    <mergeCell ref="D38:G38"/>
    <mergeCell ref="B39:C39"/>
    <mergeCell ref="D39:G39"/>
    <mergeCell ref="D40:G40"/>
    <mergeCell ref="B29:C29"/>
    <mergeCell ref="D29:G29"/>
    <mergeCell ref="D30:G30"/>
    <mergeCell ref="A23:A27"/>
    <mergeCell ref="B23:C23"/>
    <mergeCell ref="D23:G23"/>
    <mergeCell ref="B24:C24"/>
    <mergeCell ref="D24:G24"/>
    <mergeCell ref="D25:G25"/>
    <mergeCell ref="B28:C28"/>
    <mergeCell ref="A18:A22"/>
    <mergeCell ref="B18:C18"/>
    <mergeCell ref="D18:G18"/>
    <mergeCell ref="B19:C19"/>
    <mergeCell ref="D19:G19"/>
    <mergeCell ref="D20:G20"/>
    <mergeCell ref="D22:G22"/>
    <mergeCell ref="D8:G8"/>
    <mergeCell ref="B9:C9"/>
    <mergeCell ref="D9:G9"/>
    <mergeCell ref="D10:G10"/>
    <mergeCell ref="A13:A17"/>
    <mergeCell ref="B13:C13"/>
    <mergeCell ref="D13:G13"/>
    <mergeCell ref="B14:C14"/>
    <mergeCell ref="D14:G14"/>
    <mergeCell ref="D15:G15"/>
    <mergeCell ref="A28:A36"/>
    <mergeCell ref="A1:G1"/>
    <mergeCell ref="A3:A7"/>
    <mergeCell ref="B3:C3"/>
    <mergeCell ref="B4:C4"/>
    <mergeCell ref="D3:G3"/>
    <mergeCell ref="D4:G4"/>
    <mergeCell ref="D5:G5"/>
    <mergeCell ref="A8:A12"/>
    <mergeCell ref="B8:C8"/>
  </mergeCells>
  <printOptions/>
  <pageMargins left="0.5905511811023623" right="0.35433070866141736" top="0.9055118110236221" bottom="0.5905511811023623" header="0.5118110236220472" footer="0.5118110236220472"/>
  <pageSetup horizontalDpi="600" verticalDpi="600" orientation="landscape" paperSize="11" r:id="rId2"/>
  <headerFooter alignWithMargins="0">
    <oddHeader>&amp;R&amp;16&amp;P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SheetLayoutView="100" workbookViewId="0" topLeftCell="A1">
      <selection activeCell="K6" sqref="K6"/>
    </sheetView>
  </sheetViews>
  <sheetFormatPr defaultColWidth="9.125" defaultRowHeight="12.75"/>
  <cols>
    <col min="1" max="1" width="5.125" style="29" customWidth="1"/>
    <col min="2" max="2" width="27.625" style="7" customWidth="1"/>
    <col min="3" max="3" width="10.50390625" style="30" customWidth="1"/>
    <col min="4" max="4" width="11.25390625" style="7" customWidth="1"/>
    <col min="5" max="5" width="9.875" style="7" customWidth="1"/>
    <col min="6" max="6" width="9.7539062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" width="9.125" style="7" customWidth="1"/>
    <col min="17" max="17" width="8.75390625" style="7" customWidth="1"/>
    <col min="18" max="16384" width="9.125" style="7" customWidth="1"/>
  </cols>
  <sheetData>
    <row r="1" spans="1:8" s="2" customFormat="1" ht="48.75" customHeight="1" thickBot="1">
      <c r="A1" s="96" t="s">
        <v>86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3" t="s">
        <v>93</v>
      </c>
      <c r="B3" s="65" t="s">
        <v>6</v>
      </c>
      <c r="C3" s="65"/>
      <c r="D3" s="67">
        <f>SUM(C5,C6,C7)</f>
        <v>269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44</v>
      </c>
      <c r="E4" s="71"/>
      <c r="F4" s="71"/>
      <c r="G4" s="72"/>
      <c r="H4" s="6"/>
    </row>
    <row r="5" spans="1:8" ht="36" customHeight="1">
      <c r="A5" s="63"/>
      <c r="B5" s="98" t="s">
        <v>84</v>
      </c>
      <c r="C5" s="9">
        <v>104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52</v>
      </c>
      <c r="D6" s="11">
        <v>0.7083333333333334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74"/>
      <c r="B7" s="99" t="s">
        <v>38</v>
      </c>
      <c r="C7" s="13">
        <v>113</v>
      </c>
      <c r="D7" s="14"/>
      <c r="E7" s="15">
        <v>0.125</v>
      </c>
      <c r="F7" s="14"/>
      <c r="G7" s="15"/>
      <c r="H7" s="1"/>
    </row>
    <row r="8" spans="1:8" ht="30" customHeight="1" thickTop="1">
      <c r="A8" s="62" t="s">
        <v>94</v>
      </c>
      <c r="B8" s="65" t="s">
        <v>6</v>
      </c>
      <c r="C8" s="65"/>
      <c r="D8" s="67">
        <f>SUM(C10,C11,C12)</f>
        <v>45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21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5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34</v>
      </c>
      <c r="D11" s="11">
        <v>0.4583333333333333</v>
      </c>
      <c r="E11" s="11">
        <v>0.20833333333333334</v>
      </c>
      <c r="F11" s="11">
        <v>0.5416666666666666</v>
      </c>
      <c r="G11" s="11">
        <f>E11+F11</f>
        <v>0.75</v>
      </c>
      <c r="H11" s="6"/>
      <c r="I11" s="33" t="s">
        <v>21</v>
      </c>
      <c r="J11" s="7">
        <v>3</v>
      </c>
    </row>
    <row r="12" spans="1:8" s="2" customFormat="1" ht="30" customHeight="1" thickBot="1">
      <c r="A12" s="64"/>
      <c r="B12" s="99" t="s">
        <v>40</v>
      </c>
      <c r="C12" s="13">
        <v>6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67">
        <f>SUM(C15,C16,C17)</f>
        <v>247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0">
        <v>21</v>
      </c>
      <c r="E14" s="71"/>
      <c r="F14" s="71"/>
      <c r="G14" s="72"/>
      <c r="H14" s="6"/>
    </row>
    <row r="15" spans="1:13" ht="30" customHeight="1">
      <c r="A15" s="63"/>
      <c r="B15" s="98" t="s">
        <v>39</v>
      </c>
      <c r="C15" s="9">
        <v>10</v>
      </c>
      <c r="D15" s="70"/>
      <c r="E15" s="71"/>
      <c r="F15" s="71"/>
      <c r="G15" s="72"/>
      <c r="H15" s="6"/>
      <c r="M15" s="7" t="s">
        <v>36</v>
      </c>
    </row>
    <row r="16" spans="1:10" ht="30" customHeight="1">
      <c r="A16" s="63"/>
      <c r="B16" s="98" t="s">
        <v>10</v>
      </c>
      <c r="C16" s="9">
        <v>15</v>
      </c>
      <c r="D16" s="11">
        <v>0.4583333333333333</v>
      </c>
      <c r="E16" s="11">
        <v>0.125</v>
      </c>
      <c r="F16" s="11">
        <v>0.5416666666666666</v>
      </c>
      <c r="G16" s="11">
        <f>E16+F16</f>
        <v>0.6666666666666666</v>
      </c>
      <c r="H16" s="6"/>
      <c r="I16" s="33" t="s">
        <v>21</v>
      </c>
      <c r="J16" s="7">
        <v>3</v>
      </c>
    </row>
    <row r="17" spans="1:8" s="2" customFormat="1" ht="30" customHeight="1" thickBot="1">
      <c r="A17" s="64"/>
      <c r="B17" s="99" t="s">
        <v>40</v>
      </c>
      <c r="C17" s="13">
        <v>222</v>
      </c>
      <c r="D17" s="14"/>
      <c r="E17" s="15">
        <v>0.25</v>
      </c>
      <c r="F17" s="14"/>
      <c r="G17" s="15"/>
      <c r="H17" s="1"/>
    </row>
    <row r="18" spans="1:8" ht="30" customHeight="1" thickTop="1">
      <c r="A18" s="62" t="s">
        <v>96</v>
      </c>
      <c r="B18" s="65" t="s">
        <v>6</v>
      </c>
      <c r="C18" s="65"/>
      <c r="D18" s="67">
        <f>SUM(C20,C21,C22)</f>
        <v>68</v>
      </c>
      <c r="E18" s="68"/>
      <c r="F18" s="68"/>
      <c r="G18" s="69"/>
      <c r="H18" s="6"/>
    </row>
    <row r="19" spans="1:8" ht="30" customHeight="1">
      <c r="A19" s="63"/>
      <c r="B19" s="66" t="s">
        <v>7</v>
      </c>
      <c r="C19" s="66"/>
      <c r="D19" s="70">
        <v>21</v>
      </c>
      <c r="E19" s="71"/>
      <c r="F19" s="71"/>
      <c r="G19" s="72"/>
      <c r="H19" s="6"/>
    </row>
    <row r="20" spans="1:13" ht="30" customHeight="1">
      <c r="A20" s="63"/>
      <c r="B20" s="98" t="s">
        <v>39</v>
      </c>
      <c r="C20" s="9">
        <v>1</v>
      </c>
      <c r="D20" s="70"/>
      <c r="E20" s="71"/>
      <c r="F20" s="71"/>
      <c r="G20" s="72"/>
      <c r="H20" s="6"/>
      <c r="M20" s="7" t="s">
        <v>36</v>
      </c>
    </row>
    <row r="21" spans="1:10" ht="30" customHeight="1">
      <c r="A21" s="63"/>
      <c r="B21" s="98" t="s">
        <v>10</v>
      </c>
      <c r="C21" s="9">
        <v>66</v>
      </c>
      <c r="D21" s="11">
        <v>0.5416666666666666</v>
      </c>
      <c r="E21" s="11">
        <v>0.20833333333333334</v>
      </c>
      <c r="F21" s="11">
        <v>0.625</v>
      </c>
      <c r="G21" s="11">
        <f>E21+F21</f>
        <v>0.8333333333333334</v>
      </c>
      <c r="H21" s="6"/>
      <c r="I21" s="33" t="s">
        <v>21</v>
      </c>
      <c r="J21" s="7">
        <v>3</v>
      </c>
    </row>
    <row r="22" spans="1:8" s="2" customFormat="1" ht="30" customHeight="1" thickBot="1">
      <c r="A22" s="63"/>
      <c r="B22" s="99" t="s">
        <v>40</v>
      </c>
      <c r="C22" s="13">
        <v>1</v>
      </c>
      <c r="D22" s="14"/>
      <c r="E22" s="15">
        <v>0.041666666666666664</v>
      </c>
      <c r="F22" s="14"/>
      <c r="G22" s="15"/>
      <c r="H22" s="1"/>
    </row>
    <row r="23" spans="1:8" ht="30" customHeight="1" hidden="1" thickTop="1">
      <c r="A23" s="63" t="s">
        <v>34</v>
      </c>
      <c r="B23" s="65" t="s">
        <v>6</v>
      </c>
      <c r="C23" s="65"/>
      <c r="D23" s="75">
        <f>SUM(C25,C26,C27,C28,C29,)</f>
        <v>367</v>
      </c>
      <c r="E23" s="68"/>
      <c r="F23" s="68"/>
      <c r="G23" s="69"/>
      <c r="H23" s="6"/>
    </row>
    <row r="24" spans="1:8" ht="30" customHeight="1" hidden="1">
      <c r="A24" s="63"/>
      <c r="B24" s="66" t="s">
        <v>7</v>
      </c>
      <c r="C24" s="66"/>
      <c r="D24" s="76">
        <f>SUM(C26,C28)</f>
        <v>109</v>
      </c>
      <c r="E24" s="71"/>
      <c r="F24" s="71"/>
      <c r="G24" s="72"/>
      <c r="H24" s="6"/>
    </row>
    <row r="25" spans="1:8" ht="30" customHeight="1" hidden="1">
      <c r="A25" s="63"/>
      <c r="B25" s="98" t="s">
        <v>41</v>
      </c>
      <c r="C25" s="9">
        <v>1</v>
      </c>
      <c r="D25" s="70"/>
      <c r="E25" s="71"/>
      <c r="F25" s="71"/>
      <c r="G25" s="72"/>
      <c r="H25" s="6"/>
    </row>
    <row r="26" spans="1:10" ht="30" customHeight="1" hidden="1">
      <c r="A26" s="63"/>
      <c r="B26" s="98" t="s">
        <v>11</v>
      </c>
      <c r="C26" s="9">
        <v>59</v>
      </c>
      <c r="D26" s="11">
        <v>0.4583333333333333</v>
      </c>
      <c r="E26" s="11"/>
      <c r="F26" s="11">
        <v>0.53125</v>
      </c>
      <c r="G26" s="11"/>
      <c r="H26" s="6"/>
      <c r="I26" s="33" t="s">
        <v>22</v>
      </c>
      <c r="J26" s="7">
        <v>3</v>
      </c>
    </row>
    <row r="27" spans="1:9" ht="30" customHeight="1" hidden="1">
      <c r="A27" s="63"/>
      <c r="B27" s="100" t="s">
        <v>42</v>
      </c>
      <c r="C27" s="35">
        <v>71</v>
      </c>
      <c r="D27" s="36"/>
      <c r="E27" s="11">
        <v>0.125</v>
      </c>
      <c r="F27" s="36"/>
      <c r="G27" s="36"/>
      <c r="H27" s="6"/>
      <c r="I27" s="33"/>
    </row>
    <row r="28" spans="1:9" ht="30" customHeight="1" hidden="1">
      <c r="A28" s="63"/>
      <c r="B28" s="100" t="s">
        <v>12</v>
      </c>
      <c r="C28" s="35">
        <v>50</v>
      </c>
      <c r="D28" s="36"/>
      <c r="E28" s="36"/>
      <c r="F28" s="36"/>
      <c r="G28" s="36"/>
      <c r="H28" s="6"/>
      <c r="I28" s="33"/>
    </row>
    <row r="29" spans="1:8" s="2" customFormat="1" ht="30" customHeight="1" hidden="1" thickBot="1">
      <c r="A29" s="63"/>
      <c r="B29" s="99" t="s">
        <v>59</v>
      </c>
      <c r="C29" s="13">
        <v>186</v>
      </c>
      <c r="D29" s="14"/>
      <c r="E29" s="15">
        <v>0.20833333333333334</v>
      </c>
      <c r="F29" s="14"/>
      <c r="G29" s="15"/>
      <c r="H29" s="1"/>
    </row>
    <row r="30" spans="1:17" ht="30" customHeight="1" hidden="1" thickTop="1">
      <c r="A30" s="74" t="s">
        <v>35</v>
      </c>
      <c r="B30" s="65" t="s">
        <v>6</v>
      </c>
      <c r="C30" s="65"/>
      <c r="D30" s="67"/>
      <c r="E30" s="68"/>
      <c r="F30" s="68"/>
      <c r="G30" s="69"/>
      <c r="H30" s="16">
        <v>2.0833333333333335</v>
      </c>
      <c r="L30" s="67"/>
      <c r="M30" s="69"/>
      <c r="N30" s="67"/>
      <c r="O30" s="68"/>
      <c r="P30" s="68"/>
      <c r="Q30" s="69"/>
    </row>
    <row r="31" spans="1:17" ht="30" customHeight="1" hidden="1">
      <c r="A31" s="59"/>
      <c r="B31" s="66" t="s">
        <v>7</v>
      </c>
      <c r="C31" s="66"/>
      <c r="D31" s="76"/>
      <c r="E31" s="77"/>
      <c r="F31" s="77"/>
      <c r="G31" s="78"/>
      <c r="H31" s="6"/>
      <c r="L31" s="70"/>
      <c r="M31" s="72"/>
      <c r="N31" s="70"/>
      <c r="O31" s="71"/>
      <c r="P31" s="71"/>
      <c r="Q31" s="72"/>
    </row>
    <row r="32" spans="1:17" ht="30" customHeight="1" hidden="1">
      <c r="A32" s="59"/>
      <c r="B32" s="98" t="s">
        <v>44</v>
      </c>
      <c r="C32" s="9">
        <v>1</v>
      </c>
      <c r="D32" s="70"/>
      <c r="E32" s="71"/>
      <c r="F32" s="71"/>
      <c r="G32" s="72"/>
      <c r="H32" s="6"/>
      <c r="L32" s="8"/>
      <c r="M32" s="9"/>
      <c r="N32" s="70"/>
      <c r="O32" s="71"/>
      <c r="P32" s="71"/>
      <c r="Q32" s="72"/>
    </row>
    <row r="33" spans="1:17" ht="30" customHeight="1" hidden="1">
      <c r="A33" s="59"/>
      <c r="B33" s="98" t="s">
        <v>45</v>
      </c>
      <c r="C33" s="9">
        <v>1</v>
      </c>
      <c r="D33" s="91"/>
      <c r="E33" s="92"/>
      <c r="F33" s="92"/>
      <c r="G33" s="93"/>
      <c r="H33" s="6"/>
      <c r="I33" s="33" t="s">
        <v>22</v>
      </c>
      <c r="L33" s="8"/>
      <c r="M33" s="9"/>
      <c r="N33" s="11"/>
      <c r="O33" s="11"/>
      <c r="P33" s="11"/>
      <c r="Q33" s="11"/>
    </row>
    <row r="34" spans="1:17" s="2" customFormat="1" ht="30" customHeight="1" hidden="1" thickBot="1">
      <c r="A34" s="59"/>
      <c r="B34" s="99" t="s">
        <v>46</v>
      </c>
      <c r="C34" s="13">
        <v>14</v>
      </c>
      <c r="D34" s="79"/>
      <c r="E34" s="80"/>
      <c r="F34" s="80"/>
      <c r="G34" s="81"/>
      <c r="H34" s="1"/>
      <c r="L34" s="12"/>
      <c r="M34" s="13"/>
      <c r="N34" s="14"/>
      <c r="O34" s="17"/>
      <c r="P34" s="14"/>
      <c r="Q34" s="15"/>
    </row>
    <row r="35" spans="1:8" ht="30" customHeight="1" thickTop="1">
      <c r="A35" s="62" t="s">
        <v>97</v>
      </c>
      <c r="B35" s="65" t="s">
        <v>6</v>
      </c>
      <c r="C35" s="65"/>
      <c r="D35" s="67">
        <f>SUM(C37,C38,C39)</f>
        <v>48</v>
      </c>
      <c r="E35" s="68"/>
      <c r="F35" s="68"/>
      <c r="G35" s="69"/>
      <c r="H35" s="16">
        <v>2.0833333333333335</v>
      </c>
    </row>
    <row r="36" spans="1:8" ht="30" customHeight="1">
      <c r="A36" s="63"/>
      <c r="B36" s="66" t="s">
        <v>7</v>
      </c>
      <c r="C36" s="66"/>
      <c r="D36" s="70">
        <f>C38</f>
        <v>33</v>
      </c>
      <c r="E36" s="71"/>
      <c r="F36" s="71"/>
      <c r="G36" s="72"/>
      <c r="H36" s="6"/>
    </row>
    <row r="37" spans="1:8" ht="30" customHeight="1">
      <c r="A37" s="63"/>
      <c r="B37" s="98" t="s">
        <v>60</v>
      </c>
      <c r="C37" s="9">
        <v>7</v>
      </c>
      <c r="D37" s="70"/>
      <c r="E37" s="71"/>
      <c r="F37" s="71"/>
      <c r="G37" s="72"/>
      <c r="H37" s="6"/>
    </row>
    <row r="38" spans="1:10" ht="30" customHeight="1">
      <c r="A38" s="63"/>
      <c r="B38" s="98" t="s">
        <v>61</v>
      </c>
      <c r="C38" s="9">
        <v>33</v>
      </c>
      <c r="D38" s="11">
        <v>0.4583333333333333</v>
      </c>
      <c r="E38" s="11">
        <v>0.25</v>
      </c>
      <c r="F38" s="11">
        <v>0.5416666666666666</v>
      </c>
      <c r="G38" s="11">
        <f>E38+F38</f>
        <v>0.7916666666666666</v>
      </c>
      <c r="H38" s="6"/>
      <c r="I38" s="33" t="s">
        <v>22</v>
      </c>
      <c r="J38" s="7">
        <v>3</v>
      </c>
    </row>
    <row r="39" spans="1:8" s="2" customFormat="1" ht="30" customHeight="1" thickBot="1">
      <c r="A39" s="64"/>
      <c r="B39" s="99" t="s">
        <v>62</v>
      </c>
      <c r="C39" s="13">
        <v>8</v>
      </c>
      <c r="D39" s="14"/>
      <c r="E39" s="11">
        <v>0.041666666666666664</v>
      </c>
      <c r="F39" s="14"/>
      <c r="G39" s="15"/>
      <c r="H39" s="1"/>
    </row>
    <row r="40" spans="1:8" s="37" customFormat="1" ht="30" customHeight="1" thickTop="1">
      <c r="A40" s="58" t="s">
        <v>100</v>
      </c>
      <c r="B40" s="65" t="s">
        <v>6</v>
      </c>
      <c r="C40" s="65"/>
      <c r="D40" s="75">
        <f>SUM(C42,C43,C44,)</f>
        <v>141</v>
      </c>
      <c r="E40" s="68"/>
      <c r="F40" s="68"/>
      <c r="G40" s="69"/>
      <c r="H40" s="31"/>
    </row>
    <row r="41" spans="1:8" ht="30" customHeight="1">
      <c r="A41" s="59"/>
      <c r="B41" s="70" t="s">
        <v>7</v>
      </c>
      <c r="C41" s="72"/>
      <c r="D41" s="85">
        <f>C43</f>
        <v>23</v>
      </c>
      <c r="E41" s="83"/>
      <c r="F41" s="83"/>
      <c r="G41" s="84"/>
      <c r="H41" s="16">
        <v>2.0833333333333335</v>
      </c>
    </row>
    <row r="42" spans="1:8" ht="30" customHeight="1">
      <c r="A42" s="59"/>
      <c r="B42" s="98" t="s">
        <v>63</v>
      </c>
      <c r="C42" s="9">
        <v>70</v>
      </c>
      <c r="D42" s="70"/>
      <c r="E42" s="71"/>
      <c r="F42" s="71"/>
      <c r="G42" s="72"/>
      <c r="H42" s="6"/>
    </row>
    <row r="43" spans="1:10" ht="35.25" customHeight="1">
      <c r="A43" s="59"/>
      <c r="B43" s="98" t="s">
        <v>64</v>
      </c>
      <c r="C43" s="9">
        <v>23</v>
      </c>
      <c r="D43" s="11">
        <v>0.4583333333333333</v>
      </c>
      <c r="E43" s="11">
        <v>0.20833333333333334</v>
      </c>
      <c r="F43" s="11">
        <v>0.5416666666666666</v>
      </c>
      <c r="G43" s="11">
        <f>E43+F43</f>
        <v>0.75</v>
      </c>
      <c r="H43" s="6"/>
      <c r="J43" s="7">
        <v>3</v>
      </c>
    </row>
    <row r="44" spans="1:8" ht="30" customHeight="1" thickBot="1">
      <c r="A44" s="60"/>
      <c r="B44" s="99" t="s">
        <v>65</v>
      </c>
      <c r="C44" s="13">
        <v>48</v>
      </c>
      <c r="D44" s="14"/>
      <c r="E44" s="11">
        <v>0.08333333333333333</v>
      </c>
      <c r="F44" s="14"/>
      <c r="G44" s="15"/>
      <c r="H44" s="6"/>
    </row>
    <row r="45" spans="1:8" ht="30" customHeight="1" thickTop="1">
      <c r="A45" s="62" t="s">
        <v>98</v>
      </c>
      <c r="B45" s="65" t="s">
        <v>6</v>
      </c>
      <c r="C45" s="65"/>
      <c r="D45" s="67">
        <f>SUM(C47,C48,C49)</f>
        <v>249</v>
      </c>
      <c r="E45" s="68"/>
      <c r="F45" s="68"/>
      <c r="G45" s="69"/>
      <c r="H45" s="16">
        <v>2.0833333333333335</v>
      </c>
    </row>
    <row r="46" spans="1:8" ht="30" customHeight="1">
      <c r="A46" s="63"/>
      <c r="B46" s="66" t="s">
        <v>7</v>
      </c>
      <c r="C46" s="66"/>
      <c r="D46" s="70">
        <f>C48</f>
        <v>11</v>
      </c>
      <c r="E46" s="71"/>
      <c r="F46" s="71"/>
      <c r="G46" s="72"/>
      <c r="H46" s="6"/>
    </row>
    <row r="47" spans="1:8" ht="30" customHeight="1">
      <c r="A47" s="63"/>
      <c r="B47" s="98" t="s">
        <v>66</v>
      </c>
      <c r="C47" s="9">
        <v>185</v>
      </c>
      <c r="D47" s="70"/>
      <c r="E47" s="71"/>
      <c r="F47" s="71"/>
      <c r="G47" s="72"/>
      <c r="H47" s="6"/>
    </row>
    <row r="48" spans="1:10" ht="30" customHeight="1">
      <c r="A48" s="63"/>
      <c r="B48" s="98" t="s">
        <v>48</v>
      </c>
      <c r="C48" s="9">
        <v>11</v>
      </c>
      <c r="D48" s="11">
        <v>0.5833333333333334</v>
      </c>
      <c r="E48" s="11">
        <v>0.125</v>
      </c>
      <c r="F48" s="11">
        <v>0.6666666666666666</v>
      </c>
      <c r="G48" s="11">
        <f>E48+F48</f>
        <v>0.7916666666666666</v>
      </c>
      <c r="H48" s="6"/>
      <c r="I48" s="33" t="s">
        <v>23</v>
      </c>
      <c r="J48" s="7">
        <v>3</v>
      </c>
    </row>
    <row r="49" spans="1:8" s="2" customFormat="1" ht="30" customHeight="1" thickBot="1">
      <c r="A49" s="64"/>
      <c r="B49" s="99" t="s">
        <v>67</v>
      </c>
      <c r="C49" s="13">
        <v>53</v>
      </c>
      <c r="D49" s="14"/>
      <c r="E49" s="15">
        <v>0.08333333333333333</v>
      </c>
      <c r="F49" s="14"/>
      <c r="G49" s="15"/>
      <c r="H49" s="1"/>
    </row>
    <row r="50" spans="1:8" ht="30" customHeight="1" thickTop="1">
      <c r="A50" s="62" t="s">
        <v>99</v>
      </c>
      <c r="B50" s="65" t="s">
        <v>6</v>
      </c>
      <c r="C50" s="65"/>
      <c r="D50" s="67">
        <f>SUM(C52,C53,C54)</f>
        <v>25</v>
      </c>
      <c r="E50" s="68"/>
      <c r="F50" s="68"/>
      <c r="G50" s="69"/>
      <c r="H50" s="16">
        <v>2.0833333333333335</v>
      </c>
    </row>
    <row r="51" spans="1:8" ht="30" customHeight="1">
      <c r="A51" s="63"/>
      <c r="B51" s="66" t="s">
        <v>7</v>
      </c>
      <c r="C51" s="66"/>
      <c r="D51" s="70">
        <f>C53</f>
        <v>19</v>
      </c>
      <c r="E51" s="71"/>
      <c r="F51" s="71"/>
      <c r="G51" s="72"/>
      <c r="H51" s="6"/>
    </row>
    <row r="52" spans="1:8" ht="30" customHeight="1">
      <c r="A52" s="63"/>
      <c r="B52" s="98" t="s">
        <v>68</v>
      </c>
      <c r="C52" s="9">
        <v>5</v>
      </c>
      <c r="D52" s="70"/>
      <c r="E52" s="71"/>
      <c r="F52" s="71"/>
      <c r="G52" s="72"/>
      <c r="H52" s="6"/>
    </row>
    <row r="53" spans="1:10" ht="30" customHeight="1">
      <c r="A53" s="63"/>
      <c r="B53" s="98" t="s">
        <v>13</v>
      </c>
      <c r="C53" s="9">
        <v>19</v>
      </c>
      <c r="D53" s="11">
        <v>0.4583333333333333</v>
      </c>
      <c r="E53" s="11">
        <v>0.16666666666666666</v>
      </c>
      <c r="F53" s="11">
        <v>0.5416666666666666</v>
      </c>
      <c r="G53" s="11">
        <f>E53+F53</f>
        <v>0.7083333333333333</v>
      </c>
      <c r="H53" s="6"/>
      <c r="I53" s="33" t="s">
        <v>21</v>
      </c>
      <c r="J53" s="7">
        <v>3</v>
      </c>
    </row>
    <row r="54" spans="1:8" s="2" customFormat="1" ht="30" customHeight="1" thickBot="1">
      <c r="A54" s="64"/>
      <c r="B54" s="99" t="s">
        <v>69</v>
      </c>
      <c r="C54" s="13">
        <v>1</v>
      </c>
      <c r="D54" s="14"/>
      <c r="E54" s="38">
        <v>0.020833333333333332</v>
      </c>
      <c r="F54" s="14"/>
      <c r="G54" s="15">
        <f>G53+E54</f>
        <v>0.7291666666666666</v>
      </c>
      <c r="H54" s="1"/>
    </row>
    <row r="55" spans="1:9" ht="25.5" customHeight="1" thickTop="1">
      <c r="A55" s="19" t="s">
        <v>57</v>
      </c>
      <c r="B55" s="55"/>
      <c r="C55" s="55"/>
      <c r="D55" s="21"/>
      <c r="E55" s="21"/>
      <c r="F55" s="68">
        <v>143</v>
      </c>
      <c r="G55" s="68"/>
      <c r="H55" s="6"/>
      <c r="I55" s="41"/>
    </row>
    <row r="56" spans="1:9" s="25" customFormat="1" ht="24.75" customHeight="1">
      <c r="A56" s="22" t="s">
        <v>101</v>
      </c>
      <c r="B56" s="10"/>
      <c r="C56" s="10"/>
      <c r="D56" s="24"/>
      <c r="E56" s="24"/>
      <c r="F56" s="77">
        <f>SUM(D3,D18,D23,D30,D35,D40,D45,D50,F55)</f>
        <v>1310</v>
      </c>
      <c r="G56" s="71"/>
      <c r="H56" s="10"/>
      <c r="I56" s="42"/>
    </row>
    <row r="57" spans="1:9" s="28" customFormat="1" ht="24.75" customHeight="1" thickBot="1">
      <c r="A57" s="22" t="s">
        <v>102</v>
      </c>
      <c r="B57" s="18"/>
      <c r="C57" s="18"/>
      <c r="D57" s="27"/>
      <c r="E57" s="27"/>
      <c r="F57" s="90">
        <f>SUM(D4,D19,D24,D31,D36,D41,D46,D51,)</f>
        <v>260</v>
      </c>
      <c r="G57" s="90"/>
      <c r="H57" s="18"/>
      <c r="I57" s="43"/>
    </row>
    <row r="58" ht="23.25" thickTop="1"/>
  </sheetData>
  <sheetProtection/>
  <mergeCells count="71">
    <mergeCell ref="A1:G1"/>
    <mergeCell ref="A3:A7"/>
    <mergeCell ref="B3:C3"/>
    <mergeCell ref="D3:G3"/>
    <mergeCell ref="B4:C4"/>
    <mergeCell ref="D4:G4"/>
    <mergeCell ref="D5:G5"/>
    <mergeCell ref="A18:A22"/>
    <mergeCell ref="B18:C18"/>
    <mergeCell ref="D18:G18"/>
    <mergeCell ref="B19:C19"/>
    <mergeCell ref="D19:G19"/>
    <mergeCell ref="D20:G20"/>
    <mergeCell ref="A23:A29"/>
    <mergeCell ref="B23:C23"/>
    <mergeCell ref="D23:G23"/>
    <mergeCell ref="B24:C24"/>
    <mergeCell ref="D24:G24"/>
    <mergeCell ref="D25:G25"/>
    <mergeCell ref="A30:A34"/>
    <mergeCell ref="L30:M30"/>
    <mergeCell ref="N30:Q30"/>
    <mergeCell ref="B31:C31"/>
    <mergeCell ref="D31:G31"/>
    <mergeCell ref="L31:M31"/>
    <mergeCell ref="N31:Q31"/>
    <mergeCell ref="D32:G32"/>
    <mergeCell ref="B30:C30"/>
    <mergeCell ref="D30:G30"/>
    <mergeCell ref="D42:G42"/>
    <mergeCell ref="N32:Q32"/>
    <mergeCell ref="D33:G33"/>
    <mergeCell ref="D34:G34"/>
    <mergeCell ref="A35:A39"/>
    <mergeCell ref="B35:C35"/>
    <mergeCell ref="D35:G35"/>
    <mergeCell ref="B36:C36"/>
    <mergeCell ref="D36:G36"/>
    <mergeCell ref="D37:G37"/>
    <mergeCell ref="A45:A49"/>
    <mergeCell ref="B45:C45"/>
    <mergeCell ref="D45:G45"/>
    <mergeCell ref="B46:C46"/>
    <mergeCell ref="D46:G46"/>
    <mergeCell ref="D47:G47"/>
    <mergeCell ref="F57:G57"/>
    <mergeCell ref="A8:A12"/>
    <mergeCell ref="B8:C8"/>
    <mergeCell ref="D8:G8"/>
    <mergeCell ref="B9:C9"/>
    <mergeCell ref="D9:G9"/>
    <mergeCell ref="D10:G10"/>
    <mergeCell ref="A13:A17"/>
    <mergeCell ref="A50:A54"/>
    <mergeCell ref="D52:G52"/>
    <mergeCell ref="F55:G55"/>
    <mergeCell ref="B50:C50"/>
    <mergeCell ref="D50:G50"/>
    <mergeCell ref="B51:C51"/>
    <mergeCell ref="D51:G51"/>
    <mergeCell ref="F56:G56"/>
    <mergeCell ref="A40:A44"/>
    <mergeCell ref="B13:C13"/>
    <mergeCell ref="D13:G13"/>
    <mergeCell ref="B14:C14"/>
    <mergeCell ref="D14:G14"/>
    <mergeCell ref="D15:G15"/>
    <mergeCell ref="B40:C40"/>
    <mergeCell ref="D40:G40"/>
    <mergeCell ref="B41:C41"/>
    <mergeCell ref="D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Normal="75" zoomScalePageLayoutView="0" workbookViewId="0" topLeftCell="A1">
      <selection activeCell="L25" sqref="L25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customWidth="1"/>
    <col min="10" max="16384" width="9.125" style="7" customWidth="1"/>
  </cols>
  <sheetData>
    <row r="1" spans="1:8" s="2" customFormat="1" ht="48.75" customHeight="1" thickBot="1">
      <c r="A1" s="61" t="s">
        <v>37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3" t="s">
        <v>28</v>
      </c>
      <c r="B3" s="65" t="s">
        <v>6</v>
      </c>
      <c r="C3" s="65"/>
      <c r="D3" s="65">
        <f>SUM(C5,C6,C7)</f>
        <v>233</v>
      </c>
      <c r="E3" s="65"/>
      <c r="F3" s="65"/>
      <c r="G3" s="65"/>
      <c r="H3" s="6"/>
    </row>
    <row r="4" spans="1:8" ht="30" customHeight="1">
      <c r="A4" s="63"/>
      <c r="B4" s="66" t="s">
        <v>7</v>
      </c>
      <c r="C4" s="66"/>
      <c r="D4" s="66">
        <f>C6</f>
        <v>28</v>
      </c>
      <c r="E4" s="66"/>
      <c r="F4" s="66"/>
      <c r="G4" s="66"/>
      <c r="H4" s="6"/>
    </row>
    <row r="5" spans="1:8" ht="33" customHeight="1">
      <c r="A5" s="63"/>
      <c r="B5" s="8" t="s">
        <v>8</v>
      </c>
      <c r="C5" s="9">
        <v>196</v>
      </c>
      <c r="D5" s="70"/>
      <c r="E5" s="71"/>
      <c r="F5" s="71"/>
      <c r="G5" s="72"/>
      <c r="H5" s="6"/>
    </row>
    <row r="6" spans="1:10" ht="30" customHeight="1">
      <c r="A6" s="63"/>
      <c r="B6" s="8" t="s">
        <v>9</v>
      </c>
      <c r="C6" s="9">
        <v>28</v>
      </c>
      <c r="D6" s="11">
        <v>0.7777777777777778</v>
      </c>
      <c r="E6" s="11">
        <v>0.16666666666666666</v>
      </c>
      <c r="F6" s="11">
        <v>0.875</v>
      </c>
      <c r="G6" s="11">
        <f>E6+F6</f>
        <v>1.0416666666666667</v>
      </c>
      <c r="H6" s="6"/>
      <c r="I6" s="33" t="s">
        <v>24</v>
      </c>
      <c r="J6" s="7">
        <v>3</v>
      </c>
    </row>
    <row r="7" spans="1:8" s="2" customFormat="1" ht="30" customHeight="1" thickBot="1">
      <c r="A7" s="63"/>
      <c r="B7" s="12" t="s">
        <v>38</v>
      </c>
      <c r="C7" s="13">
        <v>9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63" t="s">
        <v>29</v>
      </c>
      <c r="B8" s="65" t="s">
        <v>6</v>
      </c>
      <c r="C8" s="65"/>
      <c r="D8" s="65">
        <f>SUM(C10,C11,C12)</f>
        <v>30</v>
      </c>
      <c r="E8" s="65"/>
      <c r="F8" s="65"/>
      <c r="G8" s="65"/>
      <c r="H8" s="6"/>
    </row>
    <row r="9" spans="1:8" ht="30" customHeight="1">
      <c r="A9" s="63"/>
      <c r="B9" s="66" t="s">
        <v>7</v>
      </c>
      <c r="C9" s="66"/>
      <c r="D9" s="66">
        <v>12</v>
      </c>
      <c r="E9" s="66"/>
      <c r="F9" s="66"/>
      <c r="G9" s="66"/>
      <c r="H9" s="6"/>
    </row>
    <row r="10" spans="1:8" ht="30" customHeight="1">
      <c r="A10" s="63"/>
      <c r="B10" s="8" t="s">
        <v>39</v>
      </c>
      <c r="C10" s="9">
        <v>9</v>
      </c>
      <c r="D10" s="66"/>
      <c r="E10" s="66"/>
      <c r="F10" s="66"/>
      <c r="G10" s="66"/>
      <c r="H10" s="6"/>
    </row>
    <row r="11" spans="1:10" ht="30" customHeight="1">
      <c r="A11" s="63"/>
      <c r="B11" s="8" t="s">
        <v>10</v>
      </c>
      <c r="C11" s="9">
        <v>12</v>
      </c>
      <c r="D11" s="11">
        <v>0.4236111111111111</v>
      </c>
      <c r="E11" s="11">
        <v>0.20833333333333334</v>
      </c>
      <c r="F11" s="11">
        <v>0.5208333333333334</v>
      </c>
      <c r="G11" s="11">
        <f>E11+F11</f>
        <v>0.7291666666666667</v>
      </c>
      <c r="H11" s="6"/>
      <c r="I11" s="33" t="s">
        <v>24</v>
      </c>
      <c r="J11" s="7">
        <v>3</v>
      </c>
    </row>
    <row r="12" spans="1:8" s="2" customFormat="1" ht="30" customHeight="1" thickBot="1">
      <c r="A12" s="63"/>
      <c r="B12" s="12" t="s">
        <v>40</v>
      </c>
      <c r="C12" s="13">
        <v>9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3" t="s">
        <v>30</v>
      </c>
      <c r="B13" s="65" t="s">
        <v>6</v>
      </c>
      <c r="C13" s="65"/>
      <c r="D13" s="94">
        <f>SUM(C15,C16,C17,C18,C19)</f>
        <v>360</v>
      </c>
      <c r="E13" s="65"/>
      <c r="F13" s="65"/>
      <c r="G13" s="65"/>
      <c r="H13" s="6"/>
    </row>
    <row r="14" spans="1:8" ht="30" customHeight="1">
      <c r="A14" s="63"/>
      <c r="B14" s="66" t="s">
        <v>7</v>
      </c>
      <c r="C14" s="66"/>
      <c r="D14" s="95">
        <f>SUM(C16,C18)</f>
        <v>51</v>
      </c>
      <c r="E14" s="66"/>
      <c r="F14" s="66"/>
      <c r="G14" s="66"/>
      <c r="H14" s="6"/>
    </row>
    <row r="15" spans="1:8" ht="30" customHeight="1">
      <c r="A15" s="63"/>
      <c r="B15" s="8" t="s">
        <v>41</v>
      </c>
      <c r="C15" s="9">
        <v>112</v>
      </c>
      <c r="D15" s="66"/>
      <c r="E15" s="66"/>
      <c r="F15" s="66"/>
      <c r="G15" s="66"/>
      <c r="H15" s="6"/>
    </row>
    <row r="16" spans="1:10" ht="30" customHeight="1">
      <c r="A16" s="63"/>
      <c r="B16" s="8" t="s">
        <v>11</v>
      </c>
      <c r="C16" s="9">
        <v>27</v>
      </c>
      <c r="D16" s="11">
        <v>0.3819444444444444</v>
      </c>
      <c r="E16" s="11"/>
      <c r="F16" s="11">
        <v>0.4791666666666667</v>
      </c>
      <c r="G16" s="11">
        <f>E16+F16</f>
        <v>0.4791666666666667</v>
      </c>
      <c r="H16" s="6"/>
      <c r="I16" s="33" t="s">
        <v>25</v>
      </c>
      <c r="J16" s="7">
        <v>3</v>
      </c>
    </row>
    <row r="17" spans="1:9" ht="30" customHeight="1">
      <c r="A17" s="63"/>
      <c r="B17" s="34" t="s">
        <v>42</v>
      </c>
      <c r="C17" s="35">
        <v>128</v>
      </c>
      <c r="D17" s="36"/>
      <c r="E17" s="40">
        <v>0.125</v>
      </c>
      <c r="F17" s="36"/>
      <c r="G17" s="36"/>
      <c r="H17" s="6"/>
      <c r="I17" s="33"/>
    </row>
    <row r="18" spans="1:9" ht="30" customHeight="1">
      <c r="A18" s="63"/>
      <c r="B18" s="34" t="s">
        <v>12</v>
      </c>
      <c r="C18" s="35">
        <v>24</v>
      </c>
      <c r="D18" s="36"/>
      <c r="E18" s="39"/>
      <c r="F18" s="36"/>
      <c r="G18" s="36"/>
      <c r="H18" s="6"/>
      <c r="I18" s="33"/>
    </row>
    <row r="19" spans="1:8" s="2" customFormat="1" ht="30" customHeight="1" thickBot="1">
      <c r="A19" s="63"/>
      <c r="B19" s="12" t="s">
        <v>20</v>
      </c>
      <c r="C19" s="13">
        <v>69</v>
      </c>
      <c r="D19" s="14"/>
      <c r="E19" s="15">
        <v>0.08333333333333333</v>
      </c>
      <c r="F19" s="14"/>
      <c r="G19" s="15"/>
      <c r="H19" s="1"/>
    </row>
    <row r="20" spans="1:8" ht="30" customHeight="1" thickTop="1">
      <c r="A20" s="74" t="s">
        <v>31</v>
      </c>
      <c r="B20" s="65" t="s">
        <v>6</v>
      </c>
      <c r="C20" s="65"/>
      <c r="D20" s="67">
        <f>SUM(C22,C23,C24)</f>
        <v>16</v>
      </c>
      <c r="E20" s="68"/>
      <c r="F20" s="68"/>
      <c r="G20" s="69"/>
      <c r="H20" s="16">
        <v>2.0833333333333335</v>
      </c>
    </row>
    <row r="21" spans="1:8" ht="30" customHeight="1">
      <c r="A21" s="59"/>
      <c r="B21" s="66" t="s">
        <v>7</v>
      </c>
      <c r="C21" s="66"/>
      <c r="D21" s="76">
        <f>C23+C22</f>
        <v>2</v>
      </c>
      <c r="E21" s="77"/>
      <c r="F21" s="77"/>
      <c r="G21" s="78"/>
      <c r="H21" s="6"/>
    </row>
    <row r="22" spans="1:8" ht="30" customHeight="1">
      <c r="A22" s="59"/>
      <c r="B22" s="8" t="s">
        <v>44</v>
      </c>
      <c r="C22" s="9">
        <v>1</v>
      </c>
      <c r="D22" s="70"/>
      <c r="E22" s="71"/>
      <c r="F22" s="71"/>
      <c r="G22" s="72"/>
      <c r="H22" s="6"/>
    </row>
    <row r="23" spans="1:10" ht="30" customHeight="1">
      <c r="A23" s="59"/>
      <c r="B23" s="8" t="s">
        <v>45</v>
      </c>
      <c r="C23" s="9">
        <v>1</v>
      </c>
      <c r="D23" s="91"/>
      <c r="E23" s="92"/>
      <c r="F23" s="92"/>
      <c r="G23" s="93"/>
      <c r="H23" s="6"/>
      <c r="I23" s="33" t="s">
        <v>25</v>
      </c>
      <c r="J23" s="7">
        <v>5</v>
      </c>
    </row>
    <row r="24" spans="1:8" s="2" customFormat="1" ht="30" customHeight="1" thickBot="1">
      <c r="A24" s="73"/>
      <c r="B24" s="12" t="s">
        <v>46</v>
      </c>
      <c r="C24" s="13">
        <v>14</v>
      </c>
      <c r="D24" s="79"/>
      <c r="E24" s="80"/>
      <c r="F24" s="80"/>
      <c r="G24" s="81"/>
      <c r="H24" s="1"/>
    </row>
    <row r="25" spans="1:8" ht="30" customHeight="1" thickTop="1">
      <c r="A25" s="63" t="s">
        <v>32</v>
      </c>
      <c r="B25" s="65" t="s">
        <v>6</v>
      </c>
      <c r="C25" s="65"/>
      <c r="D25" s="67">
        <f>SUM(C27,C28,C29)</f>
        <v>158</v>
      </c>
      <c r="E25" s="68"/>
      <c r="F25" s="68"/>
      <c r="G25" s="69"/>
      <c r="H25" s="16">
        <v>2.0833333333333335</v>
      </c>
    </row>
    <row r="26" spans="1:8" ht="30" customHeight="1">
      <c r="A26" s="63"/>
      <c r="B26" s="66" t="s">
        <v>7</v>
      </c>
      <c r="C26" s="66"/>
      <c r="D26" s="70">
        <f>C28</f>
        <v>8</v>
      </c>
      <c r="E26" s="71"/>
      <c r="F26" s="71"/>
      <c r="G26" s="72"/>
      <c r="H26" s="6"/>
    </row>
    <row r="27" spans="1:8" ht="30" customHeight="1">
      <c r="A27" s="63"/>
      <c r="B27" s="8" t="s">
        <v>47</v>
      </c>
      <c r="C27" s="9">
        <v>122</v>
      </c>
      <c r="D27" s="70"/>
      <c r="E27" s="71"/>
      <c r="F27" s="71"/>
      <c r="G27" s="72"/>
      <c r="H27" s="6"/>
    </row>
    <row r="28" spans="1:10" ht="30" customHeight="1">
      <c r="A28" s="63"/>
      <c r="B28" s="8" t="s">
        <v>48</v>
      </c>
      <c r="C28" s="9">
        <v>8</v>
      </c>
      <c r="D28" s="11">
        <v>0.5069444444444444</v>
      </c>
      <c r="E28" s="11">
        <v>0.25</v>
      </c>
      <c r="F28" s="11">
        <v>0.6041666666666666</v>
      </c>
      <c r="G28" s="11">
        <f>E28+F28</f>
        <v>0.8541666666666666</v>
      </c>
      <c r="H28" s="6"/>
      <c r="I28" s="33" t="s">
        <v>25</v>
      </c>
      <c r="J28" s="7">
        <v>5</v>
      </c>
    </row>
    <row r="29" spans="1:8" s="2" customFormat="1" ht="30" customHeight="1" thickBot="1">
      <c r="A29" s="63"/>
      <c r="B29" s="12" t="s">
        <v>49</v>
      </c>
      <c r="C29" s="13">
        <v>28</v>
      </c>
      <c r="D29" s="14"/>
      <c r="E29" s="11">
        <v>0.041666666666666664</v>
      </c>
      <c r="F29" s="14"/>
      <c r="G29" s="15"/>
      <c r="H29" s="1"/>
    </row>
    <row r="30" spans="1:8" s="37" customFormat="1" ht="30" customHeight="1" thickTop="1">
      <c r="A30" s="32"/>
      <c r="B30" s="65" t="s">
        <v>6</v>
      </c>
      <c r="C30" s="65"/>
      <c r="D30" s="75">
        <f>SUM(C32,C33,C34,)</f>
        <v>158</v>
      </c>
      <c r="E30" s="68"/>
      <c r="F30" s="68"/>
      <c r="G30" s="69"/>
      <c r="H30" s="31"/>
    </row>
    <row r="31" spans="1:8" ht="30" customHeight="1">
      <c r="A31" s="63" t="s">
        <v>33</v>
      </c>
      <c r="B31" s="70" t="s">
        <v>7</v>
      </c>
      <c r="C31" s="72"/>
      <c r="D31" s="85">
        <f>C33</f>
        <v>26</v>
      </c>
      <c r="E31" s="83"/>
      <c r="F31" s="83"/>
      <c r="G31" s="84"/>
      <c r="H31" s="16">
        <v>2.0833333333333335</v>
      </c>
    </row>
    <row r="32" spans="1:8" ht="30" customHeight="1">
      <c r="A32" s="63"/>
      <c r="B32" s="8" t="s">
        <v>50</v>
      </c>
      <c r="C32" s="9">
        <v>66</v>
      </c>
      <c r="D32" s="70"/>
      <c r="E32" s="71"/>
      <c r="F32" s="71"/>
      <c r="G32" s="72"/>
      <c r="H32" s="6"/>
    </row>
    <row r="33" spans="1:8" ht="35.25" customHeight="1">
      <c r="A33" s="63"/>
      <c r="B33" s="8" t="s">
        <v>13</v>
      </c>
      <c r="C33" s="9">
        <v>26</v>
      </c>
      <c r="D33" s="11">
        <v>0.46527777777777773</v>
      </c>
      <c r="E33" s="11">
        <v>0.2916666666666667</v>
      </c>
      <c r="F33" s="11">
        <v>0.5625</v>
      </c>
      <c r="G33" s="11">
        <f>E33+F33</f>
        <v>0.8541666666666667</v>
      </c>
      <c r="H33" s="6"/>
    </row>
    <row r="34" spans="1:8" ht="30" customHeight="1" thickBot="1">
      <c r="A34" s="63"/>
      <c r="B34" s="12" t="s">
        <v>51</v>
      </c>
      <c r="C34" s="13">
        <v>66</v>
      </c>
      <c r="D34" s="14"/>
      <c r="E34" s="11">
        <v>0.08333333333333333</v>
      </c>
      <c r="F34" s="14"/>
      <c r="G34" s="15"/>
      <c r="H34" s="6"/>
    </row>
    <row r="35" spans="1:8" ht="30" customHeight="1" thickTop="1">
      <c r="A35" s="63" t="s">
        <v>34</v>
      </c>
      <c r="B35" s="65" t="s">
        <v>6</v>
      </c>
      <c r="C35" s="65"/>
      <c r="D35" s="67">
        <f>SUM(C37,C38,C39)</f>
        <v>27</v>
      </c>
      <c r="E35" s="68"/>
      <c r="F35" s="68"/>
      <c r="G35" s="69"/>
      <c r="H35" s="16">
        <v>2.0833333333333335</v>
      </c>
    </row>
    <row r="36" spans="1:8" ht="30" customHeight="1">
      <c r="A36" s="63"/>
      <c r="B36" s="66" t="s">
        <v>7</v>
      </c>
      <c r="C36" s="66"/>
      <c r="D36" s="70">
        <f>C38</f>
        <v>12</v>
      </c>
      <c r="E36" s="71"/>
      <c r="F36" s="71"/>
      <c r="G36" s="72"/>
      <c r="H36" s="6"/>
    </row>
    <row r="37" spans="1:8" ht="30" customHeight="1">
      <c r="A37" s="63"/>
      <c r="B37" s="8" t="s">
        <v>52</v>
      </c>
      <c r="C37" s="9">
        <v>6</v>
      </c>
      <c r="D37" s="70"/>
      <c r="E37" s="71"/>
      <c r="F37" s="71"/>
      <c r="G37" s="72"/>
      <c r="H37" s="6"/>
    </row>
    <row r="38" spans="1:10" ht="30" customHeight="1">
      <c r="A38" s="63"/>
      <c r="B38" s="8" t="s">
        <v>14</v>
      </c>
      <c r="C38" s="9">
        <v>12</v>
      </c>
      <c r="D38" s="11">
        <v>0.4236111111111111</v>
      </c>
      <c r="E38" s="11">
        <v>0.25</v>
      </c>
      <c r="F38" s="11">
        <v>0.5208333333333334</v>
      </c>
      <c r="G38" s="11">
        <f>E38+F38</f>
        <v>0.7708333333333334</v>
      </c>
      <c r="H38" s="6"/>
      <c r="I38" s="33" t="s">
        <v>26</v>
      </c>
      <c r="J38" s="7">
        <v>6</v>
      </c>
    </row>
    <row r="39" spans="1:8" s="2" customFormat="1" ht="30" customHeight="1" thickBot="1">
      <c r="A39" s="63"/>
      <c r="B39" s="12" t="s">
        <v>53</v>
      </c>
      <c r="C39" s="13">
        <v>9</v>
      </c>
      <c r="D39" s="14"/>
      <c r="E39" s="15">
        <v>0.041666666666666664</v>
      </c>
      <c r="F39" s="14"/>
      <c r="G39" s="15"/>
      <c r="H39" s="1"/>
    </row>
    <row r="40" spans="1:8" ht="30" customHeight="1" thickTop="1">
      <c r="A40" s="63" t="s">
        <v>35</v>
      </c>
      <c r="B40" s="65" t="s">
        <v>6</v>
      </c>
      <c r="C40" s="65"/>
      <c r="D40" s="67">
        <f>SUM(C42,C43,C44)</f>
        <v>260</v>
      </c>
      <c r="E40" s="68"/>
      <c r="F40" s="68"/>
      <c r="G40" s="69"/>
      <c r="H40" s="16">
        <v>2.0833333333333335</v>
      </c>
    </row>
    <row r="41" spans="1:8" ht="30" customHeight="1">
      <c r="A41" s="63"/>
      <c r="B41" s="66" t="s">
        <v>7</v>
      </c>
      <c r="C41" s="66"/>
      <c r="D41" s="70">
        <f>C43</f>
        <v>10</v>
      </c>
      <c r="E41" s="71"/>
      <c r="F41" s="71"/>
      <c r="G41" s="72"/>
      <c r="H41" s="6"/>
    </row>
    <row r="42" spans="1:8" ht="30" customHeight="1">
      <c r="A42" s="63"/>
      <c r="B42" s="8" t="s">
        <v>54</v>
      </c>
      <c r="C42" s="9">
        <v>200</v>
      </c>
      <c r="D42" s="70"/>
      <c r="E42" s="71"/>
      <c r="F42" s="71"/>
      <c r="G42" s="72"/>
      <c r="H42" s="6"/>
    </row>
    <row r="43" spans="1:10" ht="30" customHeight="1">
      <c r="A43" s="63"/>
      <c r="B43" s="8" t="s">
        <v>55</v>
      </c>
      <c r="C43" s="9">
        <v>10</v>
      </c>
      <c r="D43" s="11">
        <v>0.4236111111111111</v>
      </c>
      <c r="E43" s="11">
        <v>0.16666666666666666</v>
      </c>
      <c r="F43" s="11">
        <v>0.5208333333333334</v>
      </c>
      <c r="G43" s="11">
        <f>E43+F43</f>
        <v>0.6875</v>
      </c>
      <c r="H43" s="6"/>
      <c r="I43" s="33" t="s">
        <v>24</v>
      </c>
      <c r="J43" s="7">
        <v>4</v>
      </c>
    </row>
    <row r="44" spans="1:8" s="2" customFormat="1" ht="30" customHeight="1" thickBot="1">
      <c r="A44" s="63"/>
      <c r="B44" s="12" t="s">
        <v>56</v>
      </c>
      <c r="C44" s="13">
        <v>50</v>
      </c>
      <c r="D44" s="14"/>
      <c r="E44" s="38">
        <v>0.08333333333333333</v>
      </c>
      <c r="F44" s="14"/>
      <c r="G44" s="15">
        <f>G43+E44</f>
        <v>0.7708333333333334</v>
      </c>
      <c r="H44" s="1"/>
    </row>
    <row r="45" spans="1:9" ht="25.5" customHeight="1" thickTop="1">
      <c r="A45" s="19" t="s">
        <v>57</v>
      </c>
      <c r="B45" s="20"/>
      <c r="C45" s="20"/>
      <c r="D45" s="21"/>
      <c r="E45" s="21"/>
      <c r="F45" s="68">
        <v>145</v>
      </c>
      <c r="G45" s="68"/>
      <c r="H45" s="6"/>
      <c r="I45" s="41"/>
    </row>
    <row r="46" spans="1:9" s="25" customFormat="1" ht="24.75" customHeight="1">
      <c r="A46" s="22" t="s">
        <v>15</v>
      </c>
      <c r="B46" s="23"/>
      <c r="C46" s="23"/>
      <c r="D46" s="24"/>
      <c r="E46" s="24"/>
      <c r="F46" s="77">
        <f>SUM(D3,D8,D13,D20,D25,D30,D35,D40,F45,)</f>
        <v>1387</v>
      </c>
      <c r="G46" s="71"/>
      <c r="H46" s="10"/>
      <c r="I46" s="42"/>
    </row>
    <row r="47" spans="1:9" s="28" customFormat="1" ht="24.75" customHeight="1" thickBot="1">
      <c r="A47" s="22" t="s">
        <v>16</v>
      </c>
      <c r="B47" s="26"/>
      <c r="C47" s="26"/>
      <c r="D47" s="27"/>
      <c r="E47" s="27"/>
      <c r="F47" s="90">
        <f>SUM(D4,D9,D14,D21,D26,D31,D36,D41)</f>
        <v>149</v>
      </c>
      <c r="G47" s="90"/>
      <c r="H47" s="18"/>
      <c r="I47" s="43"/>
    </row>
    <row r="48" ht="23.25" thickTop="1"/>
    <row r="50" ht="22.5">
      <c r="I50" s="7" t="s">
        <v>58</v>
      </c>
    </row>
  </sheetData>
  <sheetProtection/>
  <mergeCells count="54">
    <mergeCell ref="B30:C30"/>
    <mergeCell ref="D30:G30"/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A13:A19"/>
    <mergeCell ref="B13:C13"/>
    <mergeCell ref="D13:G13"/>
    <mergeCell ref="B14:C14"/>
    <mergeCell ref="D14:G14"/>
    <mergeCell ref="D15:G15"/>
    <mergeCell ref="A20:A24"/>
    <mergeCell ref="B20:C20"/>
    <mergeCell ref="D20:G20"/>
    <mergeCell ref="B21:C21"/>
    <mergeCell ref="D21:G21"/>
    <mergeCell ref="D22:G22"/>
    <mergeCell ref="D24:G24"/>
    <mergeCell ref="D23:G23"/>
    <mergeCell ref="A25:A29"/>
    <mergeCell ref="B25:C25"/>
    <mergeCell ref="D25:G25"/>
    <mergeCell ref="B26:C26"/>
    <mergeCell ref="D26:G26"/>
    <mergeCell ref="D27:G27"/>
    <mergeCell ref="A31:A34"/>
    <mergeCell ref="B31:C31"/>
    <mergeCell ref="D31:G31"/>
    <mergeCell ref="D32:G32"/>
    <mergeCell ref="A35:A39"/>
    <mergeCell ref="B35:C35"/>
    <mergeCell ref="D35:G35"/>
    <mergeCell ref="B36:C36"/>
    <mergeCell ref="D36:G36"/>
    <mergeCell ref="D37:G37"/>
    <mergeCell ref="F45:G45"/>
    <mergeCell ref="F46:G46"/>
    <mergeCell ref="F47:G47"/>
    <mergeCell ref="A40:A44"/>
    <mergeCell ref="B40:C40"/>
    <mergeCell ref="D40:G40"/>
    <mergeCell ref="B41:C41"/>
    <mergeCell ref="D41:G41"/>
    <mergeCell ref="D42:G42"/>
  </mergeCells>
  <printOptions/>
  <pageMargins left="0.52" right="0.4" top="1" bottom="0.5" header="0.5" footer="0.41"/>
  <pageSetup horizontalDpi="300" verticalDpi="300" orientation="landscape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75" zoomScaleSheetLayoutView="100" zoomScalePageLayoutView="0" workbookViewId="0" topLeftCell="A35">
      <selection activeCell="D14" sqref="D14:G14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96" t="s">
        <v>91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41.25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81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48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48</v>
      </c>
      <c r="D11" s="11">
        <v>0.4388888888888889</v>
      </c>
      <c r="E11" s="11">
        <v>0.375</v>
      </c>
      <c r="F11" s="11">
        <v>0.48333333333333334</v>
      </c>
      <c r="G11" s="11">
        <f>E11+F11</f>
        <v>0.8583333333333334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385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63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63</v>
      </c>
      <c r="D16" s="11">
        <v>0.35694444444444445</v>
      </c>
      <c r="E16" s="11">
        <v>0.3333333333333333</v>
      </c>
      <c r="F16" s="11">
        <v>0.40138888888888885</v>
      </c>
      <c r="G16" s="11">
        <f>E16+F16</f>
        <v>0.7347222222222222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256</v>
      </c>
      <c r="D17" s="14"/>
      <c r="E17" s="15">
        <v>0.25</v>
      </c>
      <c r="F17" s="14"/>
      <c r="G17" s="15"/>
      <c r="H17" s="1"/>
    </row>
    <row r="18" spans="1:17" ht="30" customHeight="1" hidden="1" thickTop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 thickBot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133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33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50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33</v>
      </c>
      <c r="D26" s="11">
        <v>0.4166666666666667</v>
      </c>
      <c r="E26" s="11">
        <v>0.2916666666666667</v>
      </c>
      <c r="F26" s="11">
        <v>0.4611111111111111</v>
      </c>
      <c r="G26" s="11">
        <f>E26+F26</f>
        <v>0.7527777777777778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50</v>
      </c>
      <c r="D27" s="14"/>
      <c r="E27" s="11">
        <v>0.08333333333333333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130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91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28</v>
      </c>
      <c r="D31" s="11">
        <v>0.4222222222222222</v>
      </c>
      <c r="E31" s="11"/>
      <c r="F31" s="11">
        <v>0.4666666666666666</v>
      </c>
      <c r="G31" s="11"/>
      <c r="H31" s="6"/>
    </row>
    <row r="32" spans="1:8" ht="30" customHeight="1">
      <c r="A32" s="59"/>
      <c r="B32" s="98" t="s">
        <v>74</v>
      </c>
      <c r="C32" s="9">
        <v>16</v>
      </c>
      <c r="D32" s="44"/>
      <c r="E32" s="11">
        <v>0.125</v>
      </c>
      <c r="F32" s="10"/>
      <c r="G32" s="45"/>
      <c r="H32" s="6"/>
    </row>
    <row r="33" spans="1:10" ht="35.25" customHeight="1">
      <c r="A33" s="59"/>
      <c r="B33" s="98" t="s">
        <v>64</v>
      </c>
      <c r="C33" s="9">
        <v>36</v>
      </c>
      <c r="H33" s="6"/>
      <c r="J33" s="7">
        <v>2</v>
      </c>
    </row>
    <row r="34" spans="1:8" ht="35.25" customHeight="1">
      <c r="A34" s="59"/>
      <c r="B34" s="100" t="s">
        <v>75</v>
      </c>
      <c r="C34" s="35">
        <v>1</v>
      </c>
      <c r="D34" s="36"/>
      <c r="E34" s="11">
        <v>0.125</v>
      </c>
      <c r="F34" s="36"/>
      <c r="G34" s="36"/>
      <c r="H34" s="6"/>
    </row>
    <row r="35" spans="1:8" ht="35.25" customHeight="1">
      <c r="A35" s="59"/>
      <c r="B35" s="100" t="s">
        <v>48</v>
      </c>
      <c r="C35" s="35">
        <v>27</v>
      </c>
      <c r="D35" s="36"/>
      <c r="E35" s="11"/>
      <c r="F35" s="36"/>
      <c r="G35" s="36"/>
      <c r="H35" s="6"/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144</v>
      </c>
      <c r="E38" s="83"/>
      <c r="F38" s="83"/>
      <c r="G38" s="84"/>
      <c r="H38" s="16">
        <v>2.0833333333333335</v>
      </c>
    </row>
    <row r="39" spans="1:8" ht="30" customHeight="1">
      <c r="A39" s="63"/>
      <c r="B39" s="66" t="s">
        <v>7</v>
      </c>
      <c r="C39" s="66"/>
      <c r="D39" s="70">
        <f>C41</f>
        <v>21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21</v>
      </c>
      <c r="D41" s="11">
        <v>0.46388888888888885</v>
      </c>
      <c r="E41" s="11">
        <v>0.20833333333333334</v>
      </c>
      <c r="F41" s="11">
        <v>0.5083333333333333</v>
      </c>
      <c r="G41" s="11">
        <f>E41+F41</f>
        <v>0.7166666666666667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0.3819444444444444</v>
      </c>
      <c r="E46" s="11">
        <v>0.20833333333333334</v>
      </c>
      <c r="F46" s="11">
        <v>0.4263888888888889</v>
      </c>
      <c r="G46" s="11">
        <f>E46+F46</f>
        <v>0.6347222222222222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0.7180555555555556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1586</v>
      </c>
      <c r="G49" s="71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SUM(D4,D9,D14,D24,D29,D39,D44)</f>
        <v>270</v>
      </c>
      <c r="G50" s="90"/>
      <c r="H50" s="18"/>
      <c r="I50" s="43"/>
    </row>
    <row r="51" ht="23.25" thickTop="1"/>
  </sheetData>
  <sheetProtection/>
  <mergeCells count="59"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A13:A17"/>
    <mergeCell ref="B13:C13"/>
    <mergeCell ref="D13:G13"/>
    <mergeCell ref="B14:C14"/>
    <mergeCell ref="D14:G14"/>
    <mergeCell ref="D15:G15"/>
    <mergeCell ref="A18:A22"/>
    <mergeCell ref="B18:C18"/>
    <mergeCell ref="D18:G18"/>
    <mergeCell ref="B19:C19"/>
    <mergeCell ref="D19:G19"/>
    <mergeCell ref="D20:G20"/>
    <mergeCell ref="D21:G21"/>
    <mergeCell ref="D22:G22"/>
    <mergeCell ref="A23:A27"/>
    <mergeCell ref="B23:C23"/>
    <mergeCell ref="D23:G23"/>
    <mergeCell ref="B24:C24"/>
    <mergeCell ref="D24:G24"/>
    <mergeCell ref="D25:G25"/>
    <mergeCell ref="B28:C28"/>
    <mergeCell ref="D28:G28"/>
    <mergeCell ref="B29:C29"/>
    <mergeCell ref="D29:G29"/>
    <mergeCell ref="D30:G30"/>
    <mergeCell ref="A28:A36"/>
    <mergeCell ref="A38:A42"/>
    <mergeCell ref="B38:C38"/>
    <mergeCell ref="D38:G38"/>
    <mergeCell ref="B39:C39"/>
    <mergeCell ref="D39:G39"/>
    <mergeCell ref="D40:G40"/>
    <mergeCell ref="F49:G49"/>
    <mergeCell ref="F50:G50"/>
    <mergeCell ref="A43:A47"/>
    <mergeCell ref="B43:C43"/>
    <mergeCell ref="D43:G43"/>
    <mergeCell ref="B44:C44"/>
    <mergeCell ref="D44:G44"/>
    <mergeCell ref="D45:G45"/>
    <mergeCell ref="L18:M18"/>
    <mergeCell ref="N18:Q18"/>
    <mergeCell ref="L19:M19"/>
    <mergeCell ref="N19:Q19"/>
    <mergeCell ref="N20:Q20"/>
    <mergeCell ref="F48:G48"/>
  </mergeCells>
  <printOptions/>
  <pageMargins left="0.46" right="0.26" top="0.97" bottom="0.51" header="0.25" footer="0.19"/>
  <pageSetup horizontalDpi="300" verticalDpi="300" orientation="landscape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Normal="75" zoomScalePageLayoutView="0" workbookViewId="0" topLeftCell="A10">
      <selection activeCell="E50" sqref="E50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1.375" style="30" customWidth="1"/>
    <col min="4" max="4" width="10.50390625" style="7" customWidth="1"/>
    <col min="5" max="5" width="10.375" style="7" customWidth="1"/>
    <col min="6" max="6" width="10.875" style="7" customWidth="1"/>
    <col min="7" max="7" width="12.625" style="7" customWidth="1"/>
    <col min="8" max="8" width="3.125" style="7" hidden="1" customWidth="1"/>
    <col min="9" max="9" width="11.00390625" style="7" customWidth="1"/>
    <col min="10" max="16384" width="9.125" style="7" customWidth="1"/>
  </cols>
  <sheetData>
    <row r="1" spans="1:8" s="2" customFormat="1" ht="48.75" customHeight="1" thickBot="1">
      <c r="A1" s="61" t="s">
        <v>27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3" t="s">
        <v>28</v>
      </c>
      <c r="B3" s="65" t="s">
        <v>6</v>
      </c>
      <c r="C3" s="65"/>
      <c r="D3" s="65">
        <f>SUM(C5,C6,C7)</f>
        <v>252</v>
      </c>
      <c r="E3" s="65"/>
      <c r="F3" s="65"/>
      <c r="G3" s="65"/>
      <c r="H3" s="6"/>
    </row>
    <row r="4" spans="1:8" ht="30" customHeight="1">
      <c r="A4" s="63"/>
      <c r="B4" s="66" t="s">
        <v>7</v>
      </c>
      <c r="C4" s="66"/>
      <c r="D4" s="66">
        <f>C6</f>
        <v>6</v>
      </c>
      <c r="E4" s="66"/>
      <c r="F4" s="66"/>
      <c r="G4" s="66"/>
      <c r="H4" s="6"/>
    </row>
    <row r="5" spans="1:8" ht="33" customHeight="1">
      <c r="A5" s="63"/>
      <c r="B5" s="8" t="s">
        <v>8</v>
      </c>
      <c r="C5" s="9">
        <v>98</v>
      </c>
      <c r="D5" s="70"/>
      <c r="E5" s="71"/>
      <c r="F5" s="71"/>
      <c r="G5" s="72"/>
      <c r="H5" s="6"/>
    </row>
    <row r="6" spans="1:10" ht="30" customHeight="1">
      <c r="A6" s="63"/>
      <c r="B6" s="8" t="s">
        <v>9</v>
      </c>
      <c r="C6" s="9">
        <v>6</v>
      </c>
      <c r="D6" s="11">
        <v>0.7083333333333334</v>
      </c>
      <c r="E6" s="11">
        <v>0.16666666666666666</v>
      </c>
      <c r="F6" s="11">
        <v>0.7986111111111112</v>
      </c>
      <c r="G6" s="11">
        <f>E6+F6</f>
        <v>0.9652777777777778</v>
      </c>
      <c r="H6" s="6"/>
      <c r="I6" s="33" t="s">
        <v>24</v>
      </c>
      <c r="J6" s="7">
        <v>4</v>
      </c>
    </row>
    <row r="7" spans="1:8" s="2" customFormat="1" ht="30" customHeight="1" thickBot="1">
      <c r="A7" s="63"/>
      <c r="B7" s="12" t="s">
        <v>17</v>
      </c>
      <c r="C7" s="13">
        <v>148</v>
      </c>
      <c r="D7" s="14"/>
      <c r="E7" s="15">
        <v>0.125</v>
      </c>
      <c r="F7" s="14"/>
      <c r="G7" s="15"/>
      <c r="H7" s="1"/>
    </row>
    <row r="8" spans="1:8" ht="30" customHeight="1" thickTop="1">
      <c r="A8" s="63" t="s">
        <v>29</v>
      </c>
      <c r="B8" s="65" t="s">
        <v>6</v>
      </c>
      <c r="C8" s="65"/>
      <c r="D8" s="65">
        <f>SUM(C10,C11,C12)</f>
        <v>27</v>
      </c>
      <c r="E8" s="65"/>
      <c r="F8" s="65"/>
      <c r="G8" s="65"/>
      <c r="H8" s="6"/>
    </row>
    <row r="9" spans="1:8" ht="30" customHeight="1">
      <c r="A9" s="63"/>
      <c r="B9" s="66" t="s">
        <v>7</v>
      </c>
      <c r="C9" s="66"/>
      <c r="D9" s="66">
        <f>C11</f>
        <v>10</v>
      </c>
      <c r="E9" s="66"/>
      <c r="F9" s="66"/>
      <c r="G9" s="66"/>
      <c r="H9" s="6"/>
    </row>
    <row r="10" spans="1:8" ht="30" customHeight="1">
      <c r="A10" s="63"/>
      <c r="B10" s="8" t="s">
        <v>18</v>
      </c>
      <c r="C10" s="9">
        <v>9</v>
      </c>
      <c r="D10" s="66"/>
      <c r="E10" s="66"/>
      <c r="F10" s="66"/>
      <c r="G10" s="66"/>
      <c r="H10" s="6"/>
    </row>
    <row r="11" spans="1:10" ht="30" customHeight="1">
      <c r="A11" s="63"/>
      <c r="B11" s="8" t="s">
        <v>10</v>
      </c>
      <c r="C11" s="9">
        <v>10</v>
      </c>
      <c r="D11" s="11">
        <v>0.5416666666666666</v>
      </c>
      <c r="E11" s="11">
        <v>0.25</v>
      </c>
      <c r="F11" s="11">
        <v>0.6319444444444444</v>
      </c>
      <c r="G11" s="11">
        <f>E11+F11</f>
        <v>0.8819444444444444</v>
      </c>
      <c r="H11" s="6"/>
      <c r="I11" s="33" t="s">
        <v>24</v>
      </c>
      <c r="J11" s="7">
        <v>4</v>
      </c>
    </row>
    <row r="12" spans="1:8" s="2" customFormat="1" ht="30" customHeight="1" thickBot="1">
      <c r="A12" s="63"/>
      <c r="B12" s="12" t="s">
        <v>19</v>
      </c>
      <c r="C12" s="13">
        <v>8</v>
      </c>
      <c r="D12" s="14"/>
      <c r="E12" s="15">
        <v>0.25</v>
      </c>
      <c r="F12" s="14"/>
      <c r="G12" s="15"/>
      <c r="H12" s="1"/>
    </row>
    <row r="13" spans="1:8" ht="30" customHeight="1" thickTop="1">
      <c r="A13" s="63" t="s">
        <v>30</v>
      </c>
      <c r="B13" s="65" t="s">
        <v>6</v>
      </c>
      <c r="C13" s="65"/>
      <c r="D13" s="94">
        <f>SUM(C15,C16,C17,C18,C19,)</f>
        <v>278</v>
      </c>
      <c r="E13" s="65"/>
      <c r="F13" s="65"/>
      <c r="G13" s="65"/>
      <c r="H13" s="6"/>
    </row>
    <row r="14" spans="1:8" ht="30" customHeight="1">
      <c r="A14" s="63"/>
      <c r="B14" s="66" t="s">
        <v>7</v>
      </c>
      <c r="C14" s="66"/>
      <c r="D14" s="95">
        <f>SUM(C16,C18)</f>
        <v>86</v>
      </c>
      <c r="E14" s="66"/>
      <c r="F14" s="66"/>
      <c r="G14" s="66"/>
      <c r="H14" s="6"/>
    </row>
    <row r="15" spans="1:8" ht="30" customHeight="1">
      <c r="A15" s="63"/>
      <c r="B15" s="8" t="s">
        <v>41</v>
      </c>
      <c r="C15" s="9">
        <v>39</v>
      </c>
      <c r="D15" s="66"/>
      <c r="E15" s="66"/>
      <c r="F15" s="66"/>
      <c r="G15" s="66"/>
      <c r="H15" s="6"/>
    </row>
    <row r="16" spans="1:10" ht="30" customHeight="1">
      <c r="A16" s="63"/>
      <c r="B16" s="8" t="s">
        <v>11</v>
      </c>
      <c r="C16" s="9">
        <v>60</v>
      </c>
      <c r="D16" s="11">
        <v>0.3819444444444444</v>
      </c>
      <c r="E16" s="11"/>
      <c r="F16" s="11">
        <v>0.47222222222222227</v>
      </c>
      <c r="G16" s="11">
        <f>E16+F16</f>
        <v>0.47222222222222227</v>
      </c>
      <c r="H16" s="6"/>
      <c r="I16" s="33" t="s">
        <v>25</v>
      </c>
      <c r="J16" s="7">
        <v>4</v>
      </c>
    </row>
    <row r="17" spans="1:9" ht="30" customHeight="1">
      <c r="A17" s="63"/>
      <c r="B17" s="34" t="s">
        <v>42</v>
      </c>
      <c r="C17" s="35">
        <v>84</v>
      </c>
      <c r="D17" s="36"/>
      <c r="E17" s="11">
        <v>0.125</v>
      </c>
      <c r="F17" s="36"/>
      <c r="G17" s="36"/>
      <c r="H17" s="6"/>
      <c r="I17" s="33"/>
    </row>
    <row r="18" spans="1:9" ht="30" customHeight="1">
      <c r="A18" s="63"/>
      <c r="B18" s="34" t="s">
        <v>12</v>
      </c>
      <c r="C18" s="35">
        <v>26</v>
      </c>
      <c r="D18" s="36"/>
      <c r="E18" s="36"/>
      <c r="F18" s="36"/>
      <c r="G18" s="36"/>
      <c r="H18" s="6"/>
      <c r="I18" s="33"/>
    </row>
    <row r="19" spans="1:8" s="2" customFormat="1" ht="30" customHeight="1" thickBot="1">
      <c r="A19" s="63"/>
      <c r="B19" s="12" t="s">
        <v>43</v>
      </c>
      <c r="C19" s="13">
        <v>69</v>
      </c>
      <c r="D19" s="14"/>
      <c r="E19" s="15">
        <v>0.08333333333333333</v>
      </c>
      <c r="F19" s="14"/>
      <c r="G19" s="15"/>
      <c r="H19" s="1"/>
    </row>
    <row r="20" spans="1:8" ht="30" customHeight="1" thickTop="1">
      <c r="A20" s="74" t="s">
        <v>31</v>
      </c>
      <c r="B20" s="65" t="s">
        <v>6</v>
      </c>
      <c r="C20" s="65"/>
      <c r="D20" s="67">
        <f>SUM(C22,C23,C24)</f>
        <v>16</v>
      </c>
      <c r="E20" s="68"/>
      <c r="F20" s="68"/>
      <c r="G20" s="69"/>
      <c r="H20" s="16">
        <v>2.0833333333333335</v>
      </c>
    </row>
    <row r="21" spans="1:8" ht="30" customHeight="1">
      <c r="A21" s="59"/>
      <c r="B21" s="66" t="s">
        <v>7</v>
      </c>
      <c r="C21" s="66"/>
      <c r="D21" s="76">
        <f>C23+C22</f>
        <v>2</v>
      </c>
      <c r="E21" s="77"/>
      <c r="F21" s="77"/>
      <c r="G21" s="78"/>
      <c r="H21" s="6"/>
    </row>
    <row r="22" spans="1:8" ht="30" customHeight="1">
      <c r="A22" s="59"/>
      <c r="B22" s="8" t="s">
        <v>44</v>
      </c>
      <c r="C22" s="9">
        <v>1</v>
      </c>
      <c r="D22" s="70"/>
      <c r="E22" s="71"/>
      <c r="F22" s="71"/>
      <c r="G22" s="72"/>
      <c r="H22" s="6"/>
    </row>
    <row r="23" spans="1:10" ht="30" customHeight="1">
      <c r="A23" s="59"/>
      <c r="B23" s="8" t="s">
        <v>45</v>
      </c>
      <c r="C23" s="9">
        <v>1</v>
      </c>
      <c r="D23" s="91"/>
      <c r="E23" s="92"/>
      <c r="F23" s="92"/>
      <c r="G23" s="93"/>
      <c r="H23" s="6"/>
      <c r="I23" s="33" t="s">
        <v>25</v>
      </c>
      <c r="J23" s="7">
        <v>5</v>
      </c>
    </row>
    <row r="24" spans="1:8" s="2" customFormat="1" ht="30" customHeight="1" thickBot="1">
      <c r="A24" s="73"/>
      <c r="B24" s="12" t="s">
        <v>46</v>
      </c>
      <c r="C24" s="13">
        <v>14</v>
      </c>
      <c r="D24" s="79"/>
      <c r="E24" s="80"/>
      <c r="F24" s="80"/>
      <c r="G24" s="81"/>
      <c r="H24" s="1"/>
    </row>
    <row r="25" spans="1:8" ht="30" customHeight="1" thickTop="1">
      <c r="A25" s="63" t="s">
        <v>32</v>
      </c>
      <c r="B25" s="65" t="s">
        <v>6</v>
      </c>
      <c r="C25" s="65"/>
      <c r="D25" s="67">
        <f>SUM(C27,C28,C29)</f>
        <v>144</v>
      </c>
      <c r="E25" s="68"/>
      <c r="F25" s="68"/>
      <c r="G25" s="69"/>
      <c r="H25" s="16">
        <v>2.0833333333333335</v>
      </c>
    </row>
    <row r="26" spans="1:8" ht="30" customHeight="1">
      <c r="A26" s="63"/>
      <c r="B26" s="66" t="s">
        <v>7</v>
      </c>
      <c r="C26" s="66"/>
      <c r="D26" s="70">
        <f>C28</f>
        <v>12</v>
      </c>
      <c r="E26" s="71"/>
      <c r="F26" s="71"/>
      <c r="G26" s="72"/>
      <c r="H26" s="6"/>
    </row>
    <row r="27" spans="1:8" ht="30" customHeight="1">
      <c r="A27" s="63"/>
      <c r="B27" s="8" t="s">
        <v>47</v>
      </c>
      <c r="C27" s="9">
        <v>123</v>
      </c>
      <c r="D27" s="70"/>
      <c r="E27" s="71"/>
      <c r="F27" s="71"/>
      <c r="G27" s="72"/>
      <c r="H27" s="6"/>
    </row>
    <row r="28" spans="1:10" ht="30" customHeight="1">
      <c r="A28" s="63"/>
      <c r="B28" s="8" t="s">
        <v>48</v>
      </c>
      <c r="C28" s="9">
        <v>12</v>
      </c>
      <c r="D28" s="11">
        <v>0.5</v>
      </c>
      <c r="E28" s="11">
        <v>0.20833333333333334</v>
      </c>
      <c r="F28" s="11">
        <v>0.5902777777777778</v>
      </c>
      <c r="G28" s="11">
        <f>E28+F28</f>
        <v>0.7986111111111112</v>
      </c>
      <c r="H28" s="6"/>
      <c r="I28" s="33" t="s">
        <v>25</v>
      </c>
      <c r="J28" s="7">
        <v>5</v>
      </c>
    </row>
    <row r="29" spans="1:8" s="2" customFormat="1" ht="30" customHeight="1" thickBot="1">
      <c r="A29" s="63"/>
      <c r="B29" s="12" t="s">
        <v>49</v>
      </c>
      <c r="C29" s="13">
        <v>9</v>
      </c>
      <c r="D29" s="14"/>
      <c r="E29" s="11">
        <v>0.041666666666666664</v>
      </c>
      <c r="F29" s="14"/>
      <c r="G29" s="15"/>
      <c r="H29" s="1"/>
    </row>
    <row r="30" spans="1:8" ht="30" customHeight="1" thickTop="1">
      <c r="A30" s="32"/>
      <c r="B30" s="65" t="s">
        <v>6</v>
      </c>
      <c r="C30" s="65"/>
      <c r="D30" s="75">
        <f>SUM(C32,C33,C34,)</f>
        <v>65</v>
      </c>
      <c r="E30" s="68"/>
      <c r="F30" s="68"/>
      <c r="G30" s="69"/>
      <c r="H30" s="16">
        <v>2.0833333333333335</v>
      </c>
    </row>
    <row r="31" spans="1:8" ht="30" customHeight="1">
      <c r="A31" s="63" t="s">
        <v>33</v>
      </c>
      <c r="B31" s="70" t="s">
        <v>7</v>
      </c>
      <c r="C31" s="72"/>
      <c r="D31" s="85">
        <f>C33</f>
        <v>8</v>
      </c>
      <c r="E31" s="83"/>
      <c r="F31" s="83"/>
      <c r="G31" s="84"/>
      <c r="H31" s="6"/>
    </row>
    <row r="32" spans="1:8" ht="35.25" customHeight="1">
      <c r="A32" s="63"/>
      <c r="B32" s="8" t="s">
        <v>50</v>
      </c>
      <c r="C32" s="9">
        <v>28</v>
      </c>
      <c r="D32" s="70"/>
      <c r="E32" s="71"/>
      <c r="F32" s="71"/>
      <c r="G32" s="72"/>
      <c r="H32" s="6"/>
    </row>
    <row r="33" spans="1:8" ht="30" customHeight="1">
      <c r="A33" s="63"/>
      <c r="B33" s="8" t="s">
        <v>13</v>
      </c>
      <c r="C33" s="9">
        <v>8</v>
      </c>
      <c r="D33" s="11">
        <v>0.4583333333333333</v>
      </c>
      <c r="E33" s="11">
        <v>0.20833333333333334</v>
      </c>
      <c r="F33" s="11">
        <v>0.548611111111111</v>
      </c>
      <c r="G33" s="11">
        <f>E33+F33</f>
        <v>0.7569444444444444</v>
      </c>
      <c r="H33" s="6"/>
    </row>
    <row r="34" spans="1:8" s="2" customFormat="1" ht="30" customHeight="1" thickBot="1">
      <c r="A34" s="63"/>
      <c r="B34" s="12" t="s">
        <v>51</v>
      </c>
      <c r="C34" s="13">
        <v>29</v>
      </c>
      <c r="D34" s="14"/>
      <c r="E34" s="11">
        <v>0.041666666666666664</v>
      </c>
      <c r="F34" s="14"/>
      <c r="G34" s="15"/>
      <c r="H34" s="1"/>
    </row>
    <row r="35" spans="1:8" ht="30" customHeight="1" thickTop="1">
      <c r="A35" s="63" t="s">
        <v>34</v>
      </c>
      <c r="B35" s="65" t="s">
        <v>6</v>
      </c>
      <c r="C35" s="65"/>
      <c r="D35" s="67">
        <f>SUM(C37,C38,C39)</f>
        <v>158</v>
      </c>
      <c r="E35" s="68"/>
      <c r="F35" s="68"/>
      <c r="G35" s="69"/>
      <c r="H35" s="16">
        <v>2.0833333333333335</v>
      </c>
    </row>
    <row r="36" spans="1:8" ht="30" customHeight="1">
      <c r="A36" s="63"/>
      <c r="B36" s="66" t="s">
        <v>7</v>
      </c>
      <c r="C36" s="66"/>
      <c r="D36" s="70">
        <f>C38</f>
        <v>26</v>
      </c>
      <c r="E36" s="71"/>
      <c r="F36" s="71"/>
      <c r="G36" s="72"/>
      <c r="H36" s="6"/>
    </row>
    <row r="37" spans="1:8" ht="30" customHeight="1">
      <c r="A37" s="63"/>
      <c r="B37" s="8" t="s">
        <v>52</v>
      </c>
      <c r="C37" s="9">
        <v>66</v>
      </c>
      <c r="D37" s="70"/>
      <c r="E37" s="71"/>
      <c r="F37" s="71"/>
      <c r="G37" s="72"/>
      <c r="H37" s="6"/>
    </row>
    <row r="38" spans="1:10" ht="30" customHeight="1">
      <c r="A38" s="63"/>
      <c r="B38" s="8" t="s">
        <v>14</v>
      </c>
      <c r="C38" s="9">
        <v>26</v>
      </c>
      <c r="D38" s="11">
        <v>0.4583333333333333</v>
      </c>
      <c r="E38" s="11">
        <v>0.25</v>
      </c>
      <c r="F38" s="11">
        <v>0.548611111111111</v>
      </c>
      <c r="G38" s="11">
        <f>E38+F38</f>
        <v>0.798611111111111</v>
      </c>
      <c r="H38" s="6"/>
      <c r="I38" s="33" t="s">
        <v>25</v>
      </c>
      <c r="J38" s="7">
        <v>5</v>
      </c>
    </row>
    <row r="39" spans="1:8" s="2" customFormat="1" ht="30" customHeight="1" thickBot="1">
      <c r="A39" s="63"/>
      <c r="B39" s="12" t="s">
        <v>53</v>
      </c>
      <c r="C39" s="13">
        <v>66</v>
      </c>
      <c r="D39" s="14"/>
      <c r="E39" s="15">
        <v>0.08333333333333333</v>
      </c>
      <c r="F39" s="14"/>
      <c r="G39" s="15"/>
      <c r="H39" s="1"/>
    </row>
    <row r="40" spans="1:8" ht="30" customHeight="1" thickTop="1">
      <c r="A40" s="63" t="s">
        <v>35</v>
      </c>
      <c r="B40" s="65" t="s">
        <v>6</v>
      </c>
      <c r="C40" s="65"/>
      <c r="D40" s="67">
        <f>SUM(C42,C43,C44)</f>
        <v>260</v>
      </c>
      <c r="E40" s="68"/>
      <c r="F40" s="68"/>
      <c r="G40" s="69"/>
      <c r="H40" s="16">
        <v>2.0833333333333335</v>
      </c>
    </row>
    <row r="41" spans="1:8" ht="30" customHeight="1">
      <c r="A41" s="63"/>
      <c r="B41" s="66" t="s">
        <v>7</v>
      </c>
      <c r="C41" s="66"/>
      <c r="D41" s="70">
        <f>C43</f>
        <v>10</v>
      </c>
      <c r="E41" s="71"/>
      <c r="F41" s="71"/>
      <c r="G41" s="72"/>
      <c r="H41" s="6"/>
    </row>
    <row r="42" spans="1:8" ht="30" customHeight="1">
      <c r="A42" s="63"/>
      <c r="B42" s="8" t="s">
        <v>54</v>
      </c>
      <c r="C42" s="9">
        <v>200</v>
      </c>
      <c r="D42" s="70"/>
      <c r="E42" s="71"/>
      <c r="F42" s="71"/>
      <c r="G42" s="72"/>
      <c r="H42" s="6"/>
    </row>
    <row r="43" spans="1:10" ht="30" customHeight="1">
      <c r="A43" s="63"/>
      <c r="B43" s="8" t="s">
        <v>55</v>
      </c>
      <c r="C43" s="9">
        <v>10</v>
      </c>
      <c r="D43" s="11">
        <v>0.5416666666666666</v>
      </c>
      <c r="E43" s="11">
        <v>0.125</v>
      </c>
      <c r="F43" s="11">
        <v>0.6319444444444444</v>
      </c>
      <c r="G43" s="11">
        <f>E43+F43</f>
        <v>0.7569444444444444</v>
      </c>
      <c r="H43" s="6"/>
      <c r="I43" s="33" t="s">
        <v>24</v>
      </c>
      <c r="J43" s="7">
        <v>4</v>
      </c>
    </row>
    <row r="44" spans="1:8" s="2" customFormat="1" ht="30" customHeight="1" thickBot="1">
      <c r="A44" s="63"/>
      <c r="B44" s="12" t="s">
        <v>56</v>
      </c>
      <c r="C44" s="13">
        <v>50</v>
      </c>
      <c r="D44" s="14"/>
      <c r="E44" s="38">
        <v>0.08333333333333333</v>
      </c>
      <c r="F44" s="14"/>
      <c r="G44" s="15"/>
      <c r="H44" s="1"/>
    </row>
    <row r="45" spans="1:9" ht="25.5" customHeight="1" thickTop="1">
      <c r="A45" s="19" t="s">
        <v>57</v>
      </c>
      <c r="B45" s="20"/>
      <c r="C45" s="20"/>
      <c r="D45" s="21"/>
      <c r="E45" s="21"/>
      <c r="F45" s="68">
        <v>145</v>
      </c>
      <c r="G45" s="68"/>
      <c r="H45" s="6"/>
      <c r="I45" s="41"/>
    </row>
    <row r="46" spans="1:9" s="25" customFormat="1" ht="24.75" customHeight="1">
      <c r="A46" s="22" t="s">
        <v>15</v>
      </c>
      <c r="B46" s="23"/>
      <c r="C46" s="23"/>
      <c r="D46" s="24"/>
      <c r="E46" s="24"/>
      <c r="F46" s="71">
        <f>D40+D35+D30+D25+D20+D8+D13+D3+F45</f>
        <v>1345</v>
      </c>
      <c r="G46" s="71"/>
      <c r="H46" s="10"/>
      <c r="I46" s="42"/>
    </row>
    <row r="47" spans="1:9" s="28" customFormat="1" ht="24.75" customHeight="1" thickBot="1">
      <c r="A47" s="22" t="s">
        <v>16</v>
      </c>
      <c r="B47" s="26"/>
      <c r="C47" s="26"/>
      <c r="D47" s="27"/>
      <c r="E47" s="27"/>
      <c r="F47" s="90">
        <f>D4+D9+D14+D21+D26+D31+D36+D41</f>
        <v>160</v>
      </c>
      <c r="G47" s="80"/>
      <c r="H47" s="18"/>
      <c r="I47" s="43"/>
    </row>
    <row r="48" ht="23.25" thickTop="1"/>
  </sheetData>
  <sheetProtection/>
  <mergeCells count="54"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A13:A19"/>
    <mergeCell ref="B13:C13"/>
    <mergeCell ref="D13:G13"/>
    <mergeCell ref="B14:C14"/>
    <mergeCell ref="D14:G14"/>
    <mergeCell ref="D15:G15"/>
    <mergeCell ref="A20:A24"/>
    <mergeCell ref="B20:C20"/>
    <mergeCell ref="D20:G20"/>
    <mergeCell ref="B21:C21"/>
    <mergeCell ref="D21:G21"/>
    <mergeCell ref="D22:G22"/>
    <mergeCell ref="D23:G23"/>
    <mergeCell ref="D24:G24"/>
    <mergeCell ref="A25:A29"/>
    <mergeCell ref="B25:C25"/>
    <mergeCell ref="D25:G25"/>
    <mergeCell ref="B26:C26"/>
    <mergeCell ref="D26:G26"/>
    <mergeCell ref="D27:G27"/>
    <mergeCell ref="B30:C30"/>
    <mergeCell ref="D30:G30"/>
    <mergeCell ref="B31:C31"/>
    <mergeCell ref="D31:G31"/>
    <mergeCell ref="D32:G32"/>
    <mergeCell ref="A31:A34"/>
    <mergeCell ref="A35:A39"/>
    <mergeCell ref="B35:C35"/>
    <mergeCell ref="D35:G35"/>
    <mergeCell ref="B36:C36"/>
    <mergeCell ref="D36:G36"/>
    <mergeCell ref="D37:G37"/>
    <mergeCell ref="F45:G45"/>
    <mergeCell ref="F46:G46"/>
    <mergeCell ref="F47:G47"/>
    <mergeCell ref="A40:A44"/>
    <mergeCell ref="B40:C40"/>
    <mergeCell ref="D40:G40"/>
    <mergeCell ref="B41:C41"/>
    <mergeCell ref="D41:G41"/>
    <mergeCell ref="D42:G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65" zoomScaleSheetLayoutView="100" zoomScalePageLayoutView="0" workbookViewId="0" topLeftCell="A38">
      <selection activeCell="K5" sqref="K5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61" t="s">
        <v>90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1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39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84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51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51</v>
      </c>
      <c r="D11" s="11">
        <v>0.39166666666666666</v>
      </c>
      <c r="E11" s="11">
        <v>0.4166666666666667</v>
      </c>
      <c r="F11" s="11">
        <v>0.43472222222222223</v>
      </c>
      <c r="G11" s="11">
        <f>E11+F11</f>
        <v>0.851388888888889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403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74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74</v>
      </c>
      <c r="D16" s="11">
        <v>0.3819444444444444</v>
      </c>
      <c r="E16" s="11">
        <v>0.3333333333333333</v>
      </c>
      <c r="F16" s="11">
        <v>0.425</v>
      </c>
      <c r="G16" s="11">
        <f>E16+F16</f>
        <v>0.7583333333333333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 thickTop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 thickBot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133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33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50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33</v>
      </c>
      <c r="D26" s="11">
        <v>0.45555555555555555</v>
      </c>
      <c r="E26" s="11">
        <v>0.25</v>
      </c>
      <c r="F26" s="11">
        <v>0.4986111111111111</v>
      </c>
      <c r="G26" s="11">
        <f>E26+F26</f>
        <v>0.7486111111111111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50</v>
      </c>
      <c r="D27" s="14"/>
      <c r="E27" s="11">
        <v>0.08333333333333333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156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106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28</v>
      </c>
      <c r="D31" s="11">
        <v>0.375</v>
      </c>
      <c r="E31" s="11"/>
      <c r="F31" s="11">
        <v>0.41805555555555557</v>
      </c>
      <c r="G31" s="11"/>
      <c r="H31" s="6"/>
    </row>
    <row r="32" spans="1:8" ht="30" customHeight="1">
      <c r="A32" s="59"/>
      <c r="B32" s="98" t="s">
        <v>74</v>
      </c>
      <c r="C32" s="9">
        <v>12</v>
      </c>
      <c r="D32" s="44"/>
      <c r="E32" s="11">
        <v>0.125</v>
      </c>
      <c r="F32" s="10"/>
      <c r="G32" s="45"/>
      <c r="H32" s="6"/>
    </row>
    <row r="33" spans="1:8" ht="30" customHeight="1">
      <c r="A33" s="59"/>
      <c r="B33" s="98" t="s">
        <v>64</v>
      </c>
      <c r="C33" s="9">
        <v>36</v>
      </c>
      <c r="H33" s="6"/>
    </row>
    <row r="34" spans="1:8" ht="30" customHeight="1">
      <c r="A34" s="59"/>
      <c r="B34" s="100" t="s">
        <v>75</v>
      </c>
      <c r="C34" s="35">
        <v>16</v>
      </c>
      <c r="D34" s="36"/>
      <c r="E34" s="11">
        <v>0.125</v>
      </c>
      <c r="F34" s="36"/>
      <c r="G34" s="36"/>
      <c r="H34" s="6"/>
    </row>
    <row r="35" spans="1:10" ht="35.25" customHeight="1">
      <c r="A35" s="59"/>
      <c r="B35" s="100" t="s">
        <v>48</v>
      </c>
      <c r="C35" s="35">
        <v>42</v>
      </c>
      <c r="D35" s="36"/>
      <c r="E35" s="11"/>
      <c r="F35" s="36"/>
      <c r="G35" s="36"/>
      <c r="H35" s="6"/>
      <c r="J35" s="7">
        <v>2</v>
      </c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159</v>
      </c>
      <c r="E38" s="83"/>
      <c r="F38" s="83"/>
      <c r="G38" s="84"/>
      <c r="H38" s="16">
        <v>2.0833333333333335</v>
      </c>
    </row>
    <row r="39" spans="1:8" ht="30" customHeight="1">
      <c r="A39" s="63"/>
      <c r="B39" s="66" t="s">
        <v>7</v>
      </c>
      <c r="C39" s="66"/>
      <c r="D39" s="70">
        <f>C41</f>
        <v>36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36</v>
      </c>
      <c r="D41" s="11">
        <v>0.4166666666666667</v>
      </c>
      <c r="E41" s="11">
        <v>0.2916666666666667</v>
      </c>
      <c r="F41" s="11">
        <v>0.4597222222222222</v>
      </c>
      <c r="G41" s="11">
        <f>E41+F41</f>
        <v>0.7513888888888889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0.4486111111111111</v>
      </c>
      <c r="E46" s="11">
        <v>0.16666666666666666</v>
      </c>
      <c r="F46" s="11">
        <v>0.4916666666666667</v>
      </c>
      <c r="G46" s="11">
        <f>E46+F46</f>
        <v>0.6583333333333333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0.7416666666666667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1648</v>
      </c>
      <c r="G49" s="71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SUM(D4,D9,D14,D24,D29,D39,D44)</f>
        <v>314</v>
      </c>
      <c r="G50" s="90"/>
      <c r="H50" s="18"/>
      <c r="I50" s="43"/>
    </row>
    <row r="51" ht="23.25" thickTop="1"/>
  </sheetData>
  <sheetProtection/>
  <mergeCells count="59"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A13:A17"/>
    <mergeCell ref="B13:C13"/>
    <mergeCell ref="D13:G13"/>
    <mergeCell ref="B14:C14"/>
    <mergeCell ref="D14:G14"/>
    <mergeCell ref="D15:G15"/>
    <mergeCell ref="A18:A22"/>
    <mergeCell ref="B18:C18"/>
    <mergeCell ref="D18:G18"/>
    <mergeCell ref="B19:C19"/>
    <mergeCell ref="D19:G19"/>
    <mergeCell ref="D20:G20"/>
    <mergeCell ref="D21:G21"/>
    <mergeCell ref="D22:G22"/>
    <mergeCell ref="A23:A27"/>
    <mergeCell ref="B23:C23"/>
    <mergeCell ref="D23:G23"/>
    <mergeCell ref="B24:C24"/>
    <mergeCell ref="D24:G24"/>
    <mergeCell ref="D25:G25"/>
    <mergeCell ref="B28:C28"/>
    <mergeCell ref="D28:G28"/>
    <mergeCell ref="B29:C29"/>
    <mergeCell ref="D29:G29"/>
    <mergeCell ref="D30:G30"/>
    <mergeCell ref="A28:A36"/>
    <mergeCell ref="A38:A42"/>
    <mergeCell ref="B38:C38"/>
    <mergeCell ref="D38:G38"/>
    <mergeCell ref="B39:C39"/>
    <mergeCell ref="D39:G39"/>
    <mergeCell ref="D40:G40"/>
    <mergeCell ref="F49:G49"/>
    <mergeCell ref="F50:G50"/>
    <mergeCell ref="A43:A47"/>
    <mergeCell ref="B43:C43"/>
    <mergeCell ref="D43:G43"/>
    <mergeCell ref="B44:C44"/>
    <mergeCell ref="D44:G44"/>
    <mergeCell ref="D45:G45"/>
    <mergeCell ref="L18:M18"/>
    <mergeCell ref="N18:Q18"/>
    <mergeCell ref="L19:M19"/>
    <mergeCell ref="N19:Q19"/>
    <mergeCell ref="N20:Q20"/>
    <mergeCell ref="F48:G48"/>
  </mergeCells>
  <printOptions/>
  <pageMargins left="0.5" right="0.36" top="0.984251968503937" bottom="0.51" header="0.5118110236220472" footer="0.34"/>
  <pageSetup horizontalDpi="300" verticalDpi="300" orientation="landscape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75" zoomScaleSheetLayoutView="100" zoomScalePageLayoutView="0" workbookViewId="0" topLeftCell="A38">
      <selection activeCell="K2" sqref="K2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9.875" style="30" customWidth="1"/>
    <col min="4" max="4" width="11.50390625" style="7" customWidth="1"/>
    <col min="5" max="5" width="11.00390625" style="7" customWidth="1"/>
    <col min="6" max="6" width="12.875" style="7" customWidth="1"/>
    <col min="7" max="7" width="10.50390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61" t="s">
        <v>89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41.25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84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51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51</v>
      </c>
      <c r="D11" s="11">
        <v>0.4152777777777778</v>
      </c>
      <c r="E11" s="11">
        <v>0.375</v>
      </c>
      <c r="F11" s="11">
        <v>0.4486111111111111</v>
      </c>
      <c r="G11" s="11">
        <f>E11+F11</f>
        <v>0.8236111111111111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403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74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74</v>
      </c>
      <c r="D16" s="11">
        <v>0.4055555555555555</v>
      </c>
      <c r="E16" s="11">
        <v>0.3333333333333333</v>
      </c>
      <c r="F16" s="11">
        <v>0.4388888888888889</v>
      </c>
      <c r="G16" s="11">
        <f>E16+F16</f>
        <v>0.7722222222222221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 thickTop="1">
      <c r="A18" s="59" t="s">
        <v>35</v>
      </c>
      <c r="B18" s="67" t="s">
        <v>6</v>
      </c>
      <c r="C18" s="69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70" t="s">
        <v>7</v>
      </c>
      <c r="C19" s="72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 thickBot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133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33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50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33</v>
      </c>
      <c r="D26" s="11">
        <v>0.44166666666666665</v>
      </c>
      <c r="E26" s="11">
        <v>0.25</v>
      </c>
      <c r="F26" s="11">
        <v>0.47500000000000003</v>
      </c>
      <c r="G26" s="11">
        <f>E26+F26</f>
        <v>0.7250000000000001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50</v>
      </c>
      <c r="D27" s="14"/>
      <c r="E27" s="11">
        <v>0.08333333333333333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156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106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28</v>
      </c>
      <c r="D31" s="11">
        <v>0.375</v>
      </c>
      <c r="E31" s="11"/>
      <c r="F31" s="11">
        <v>0.4083333333333334</v>
      </c>
      <c r="G31" s="11"/>
      <c r="H31" s="6"/>
    </row>
    <row r="32" spans="1:8" ht="30" customHeight="1">
      <c r="A32" s="59"/>
      <c r="B32" s="98" t="s">
        <v>74</v>
      </c>
      <c r="C32" s="9">
        <v>12</v>
      </c>
      <c r="D32" s="44"/>
      <c r="E32" s="11">
        <v>0.125</v>
      </c>
      <c r="F32" s="10"/>
      <c r="G32" s="45"/>
      <c r="H32" s="6"/>
    </row>
    <row r="33" spans="1:8" ht="30" customHeight="1">
      <c r="A33" s="59"/>
      <c r="B33" s="98" t="s">
        <v>64</v>
      </c>
      <c r="C33" s="9">
        <v>36</v>
      </c>
      <c r="H33" s="6"/>
    </row>
    <row r="34" spans="1:8" ht="30" customHeight="1">
      <c r="A34" s="59"/>
      <c r="B34" s="100" t="s">
        <v>75</v>
      </c>
      <c r="C34" s="35">
        <v>16</v>
      </c>
      <c r="D34" s="36"/>
      <c r="E34" s="11">
        <v>0.125</v>
      </c>
      <c r="F34" s="36"/>
      <c r="G34" s="36"/>
      <c r="H34" s="6"/>
    </row>
    <row r="35" spans="1:10" ht="35.25" customHeight="1">
      <c r="A35" s="59"/>
      <c r="B35" s="100" t="s">
        <v>48</v>
      </c>
      <c r="C35" s="35">
        <v>42</v>
      </c>
      <c r="D35" s="36"/>
      <c r="E35" s="11"/>
      <c r="F35" s="36"/>
      <c r="G35" s="36"/>
      <c r="H35" s="6"/>
      <c r="J35" s="7">
        <v>2</v>
      </c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159</v>
      </c>
      <c r="E38" s="83"/>
      <c r="F38" s="83"/>
      <c r="G38" s="84"/>
      <c r="H38" s="16">
        <v>2.0833333333333335</v>
      </c>
    </row>
    <row r="39" spans="1:8" ht="30" customHeight="1">
      <c r="A39" s="63"/>
      <c r="B39" s="66" t="s">
        <v>7</v>
      </c>
      <c r="C39" s="66"/>
      <c r="D39" s="70">
        <f>C41</f>
        <v>36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36</v>
      </c>
      <c r="D41" s="11">
        <v>0.44027777777777777</v>
      </c>
      <c r="E41" s="11">
        <v>0.2916666666666667</v>
      </c>
      <c r="F41" s="11">
        <v>0.47361111111111115</v>
      </c>
      <c r="G41" s="11">
        <f>E41+F41</f>
        <v>0.7652777777777778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0.43472222222222223</v>
      </c>
      <c r="E46" s="11">
        <v>0.16666666666666666</v>
      </c>
      <c r="F46" s="11">
        <v>0.4680555555555555</v>
      </c>
      <c r="G46" s="11">
        <f>E46+F46</f>
        <v>0.6347222222222222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0.7180555555555556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1648</v>
      </c>
      <c r="G49" s="77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SUM(D4,D9,D14,D19,D24,D29,D39,D44,)</f>
        <v>314</v>
      </c>
      <c r="G50" s="90"/>
      <c r="H50" s="18"/>
      <c r="I50" s="43"/>
    </row>
    <row r="51" ht="23.25" thickTop="1"/>
  </sheetData>
  <sheetProtection/>
  <mergeCells count="59">
    <mergeCell ref="D3:G3"/>
    <mergeCell ref="B4:C4"/>
    <mergeCell ref="D4:G4"/>
    <mergeCell ref="D5:G5"/>
    <mergeCell ref="A1:G1"/>
    <mergeCell ref="A3:A7"/>
    <mergeCell ref="B3:C3"/>
    <mergeCell ref="A8:A12"/>
    <mergeCell ref="B8:C8"/>
    <mergeCell ref="D8:G8"/>
    <mergeCell ref="B9:C9"/>
    <mergeCell ref="D9:G9"/>
    <mergeCell ref="D10:G10"/>
    <mergeCell ref="A13:A17"/>
    <mergeCell ref="B13:C13"/>
    <mergeCell ref="D13:G13"/>
    <mergeCell ref="B14:C14"/>
    <mergeCell ref="D14:G14"/>
    <mergeCell ref="D15:G15"/>
    <mergeCell ref="A18:A22"/>
    <mergeCell ref="B18:C18"/>
    <mergeCell ref="D18:G18"/>
    <mergeCell ref="B19:C19"/>
    <mergeCell ref="D19:G19"/>
    <mergeCell ref="D20:G20"/>
    <mergeCell ref="D21:G21"/>
    <mergeCell ref="D22:G22"/>
    <mergeCell ref="A23:A27"/>
    <mergeCell ref="B23:C23"/>
    <mergeCell ref="D23:G23"/>
    <mergeCell ref="B24:C24"/>
    <mergeCell ref="D24:G24"/>
    <mergeCell ref="D25:G25"/>
    <mergeCell ref="B28:C28"/>
    <mergeCell ref="D28:G28"/>
    <mergeCell ref="B29:C29"/>
    <mergeCell ref="D29:G29"/>
    <mergeCell ref="D30:G30"/>
    <mergeCell ref="A28:A36"/>
    <mergeCell ref="A38:A42"/>
    <mergeCell ref="B38:C38"/>
    <mergeCell ref="D38:G38"/>
    <mergeCell ref="B39:C39"/>
    <mergeCell ref="D39:G39"/>
    <mergeCell ref="D40:G40"/>
    <mergeCell ref="F49:G49"/>
    <mergeCell ref="F50:G50"/>
    <mergeCell ref="A43:A47"/>
    <mergeCell ref="B43:C43"/>
    <mergeCell ref="D43:G43"/>
    <mergeCell ref="B44:C44"/>
    <mergeCell ref="D44:G44"/>
    <mergeCell ref="D45:G45"/>
    <mergeCell ref="L18:M18"/>
    <mergeCell ref="N18:Q18"/>
    <mergeCell ref="L19:M19"/>
    <mergeCell ref="N19:Q19"/>
    <mergeCell ref="N20:Q20"/>
    <mergeCell ref="F48:G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Normal="75" zoomScaleSheetLayoutView="100" zoomScalePageLayoutView="0" workbookViewId="0" topLeftCell="A38">
      <selection activeCell="J4" sqref="J4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9.875" style="30" customWidth="1"/>
    <col min="4" max="4" width="11.50390625" style="7" customWidth="1"/>
    <col min="5" max="5" width="11.00390625" style="7" customWidth="1"/>
    <col min="6" max="6" width="12.875" style="7" customWidth="1"/>
    <col min="7" max="7" width="10.50390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61" t="s">
        <v>88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39.75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84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51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51</v>
      </c>
      <c r="D11" s="11">
        <v>0.4291666666666667</v>
      </c>
      <c r="E11" s="11">
        <v>0.375</v>
      </c>
      <c r="F11" s="11">
        <v>0.4583333333333333</v>
      </c>
      <c r="G11" s="11">
        <f>E11+F11</f>
        <v>0.8333333333333333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403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74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74</v>
      </c>
      <c r="D16" s="11">
        <v>0.41944444444444445</v>
      </c>
      <c r="E16" s="11">
        <v>0.3333333333333333</v>
      </c>
      <c r="F16" s="11">
        <v>0.4486111111111111</v>
      </c>
      <c r="G16" s="11">
        <f>E16+F16</f>
        <v>0.7819444444444444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 thickTop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 thickBot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133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33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50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33</v>
      </c>
      <c r="D26" s="11">
        <v>0.4375</v>
      </c>
      <c r="E26" s="11">
        <v>0.25</v>
      </c>
      <c r="F26" s="11">
        <v>0.4666666666666666</v>
      </c>
      <c r="G26" s="11">
        <f>E26+F26</f>
        <v>0.7166666666666666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50</v>
      </c>
      <c r="D27" s="14"/>
      <c r="E27" s="11">
        <v>0.08333333333333333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156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106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28</v>
      </c>
      <c r="D31" s="11">
        <v>0.3888888888888889</v>
      </c>
      <c r="E31" s="11"/>
      <c r="F31" s="11">
        <v>0.41805555555555557</v>
      </c>
      <c r="G31" s="11"/>
      <c r="H31" s="6"/>
    </row>
    <row r="32" spans="1:8" ht="30" customHeight="1">
      <c r="A32" s="59"/>
      <c r="B32" s="98" t="s">
        <v>74</v>
      </c>
      <c r="C32" s="9">
        <v>12</v>
      </c>
      <c r="D32" s="44"/>
      <c r="E32" s="11">
        <v>0.125</v>
      </c>
      <c r="F32" s="10"/>
      <c r="G32" s="45"/>
      <c r="H32" s="6"/>
    </row>
    <row r="33" spans="1:8" ht="30" customHeight="1">
      <c r="A33" s="59"/>
      <c r="B33" s="98" t="s">
        <v>64</v>
      </c>
      <c r="C33" s="9">
        <v>36</v>
      </c>
      <c r="H33" s="6"/>
    </row>
    <row r="34" spans="1:8" ht="30" customHeight="1">
      <c r="A34" s="59"/>
      <c r="B34" s="100" t="s">
        <v>75</v>
      </c>
      <c r="C34" s="35">
        <v>16</v>
      </c>
      <c r="D34" s="36"/>
      <c r="E34" s="11">
        <v>0.125</v>
      </c>
      <c r="F34" s="36"/>
      <c r="G34" s="36"/>
      <c r="H34" s="6"/>
    </row>
    <row r="35" spans="1:10" ht="35.25" customHeight="1">
      <c r="A35" s="59"/>
      <c r="B35" s="100" t="s">
        <v>48</v>
      </c>
      <c r="C35" s="35">
        <v>42</v>
      </c>
      <c r="D35" s="36"/>
      <c r="E35" s="11"/>
      <c r="F35" s="36"/>
      <c r="G35" s="36"/>
      <c r="H35" s="6"/>
      <c r="J35" s="7">
        <v>2</v>
      </c>
    </row>
    <row r="36" spans="1:8" ht="30" customHeight="1" thickBot="1">
      <c r="A36" s="60"/>
      <c r="B36" s="100" t="s">
        <v>76</v>
      </c>
      <c r="C36" s="35">
        <v>10</v>
      </c>
      <c r="D36" s="47"/>
      <c r="E36" s="36">
        <v>0.041666666666666664</v>
      </c>
      <c r="F36" s="47"/>
      <c r="G36" s="48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159</v>
      </c>
      <c r="E38" s="83"/>
      <c r="F38" s="83"/>
      <c r="G38" s="84"/>
      <c r="H38" s="16">
        <v>2.0833333333333335</v>
      </c>
    </row>
    <row r="39" spans="1:8" ht="30" customHeight="1">
      <c r="A39" s="63"/>
      <c r="B39" s="66" t="s">
        <v>7</v>
      </c>
      <c r="C39" s="66"/>
      <c r="D39" s="70">
        <f>C41</f>
        <v>36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36</v>
      </c>
      <c r="D41" s="11">
        <v>0.45416666666666666</v>
      </c>
      <c r="E41" s="11">
        <v>0.2916666666666667</v>
      </c>
      <c r="F41" s="11">
        <v>0.48333333333333334</v>
      </c>
      <c r="G41" s="11">
        <f>E41+F41</f>
        <v>0.775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0.425</v>
      </c>
      <c r="E46" s="11">
        <v>0.16666666666666666</v>
      </c>
      <c r="F46" s="11">
        <v>0.45416666666666666</v>
      </c>
      <c r="G46" s="11">
        <f>E46+F46</f>
        <v>0.6208333333333333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0.7041666666666667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1648</v>
      </c>
      <c r="G49" s="77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SUM(D4,D9,D14,D19,D24,D29,D39,D44,)</f>
        <v>314</v>
      </c>
      <c r="G50" s="90"/>
      <c r="H50" s="18"/>
      <c r="I50" s="43"/>
    </row>
    <row r="51" ht="23.25" thickTop="1"/>
  </sheetData>
  <sheetProtection/>
  <mergeCells count="59">
    <mergeCell ref="A18:A22"/>
    <mergeCell ref="B18:C18"/>
    <mergeCell ref="D18:G18"/>
    <mergeCell ref="L18:M18"/>
    <mergeCell ref="N18:Q18"/>
    <mergeCell ref="L19:M19"/>
    <mergeCell ref="N19:Q19"/>
    <mergeCell ref="N20:Q20"/>
    <mergeCell ref="D21:G21"/>
    <mergeCell ref="A1:G1"/>
    <mergeCell ref="A3:A7"/>
    <mergeCell ref="B3:C3"/>
    <mergeCell ref="D3:G3"/>
    <mergeCell ref="B4:C4"/>
    <mergeCell ref="D4:G4"/>
    <mergeCell ref="D5:G5"/>
    <mergeCell ref="D15:G15"/>
    <mergeCell ref="A8:A12"/>
    <mergeCell ref="B8:C8"/>
    <mergeCell ref="D8:G8"/>
    <mergeCell ref="B9:C9"/>
    <mergeCell ref="D9:G9"/>
    <mergeCell ref="D10:G10"/>
    <mergeCell ref="B23:C23"/>
    <mergeCell ref="D23:G23"/>
    <mergeCell ref="B24:C24"/>
    <mergeCell ref="D24:G24"/>
    <mergeCell ref="D25:G25"/>
    <mergeCell ref="A13:A17"/>
    <mergeCell ref="B13:C13"/>
    <mergeCell ref="D13:G13"/>
    <mergeCell ref="B14:C14"/>
    <mergeCell ref="D14:G14"/>
    <mergeCell ref="A38:A42"/>
    <mergeCell ref="B38:C38"/>
    <mergeCell ref="D38:G38"/>
    <mergeCell ref="B39:C39"/>
    <mergeCell ref="D39:G39"/>
    <mergeCell ref="B19:C19"/>
    <mergeCell ref="D19:G19"/>
    <mergeCell ref="D20:G20"/>
    <mergeCell ref="D22:G22"/>
    <mergeCell ref="A23:A27"/>
    <mergeCell ref="D45:G45"/>
    <mergeCell ref="B28:C28"/>
    <mergeCell ref="D28:G28"/>
    <mergeCell ref="B29:C29"/>
    <mergeCell ref="D29:G29"/>
    <mergeCell ref="D30:G30"/>
    <mergeCell ref="A28:A36"/>
    <mergeCell ref="D40:G40"/>
    <mergeCell ref="F48:G48"/>
    <mergeCell ref="F49:G49"/>
    <mergeCell ref="F50:G50"/>
    <mergeCell ref="A43:A47"/>
    <mergeCell ref="B43:C43"/>
    <mergeCell ref="D43:G43"/>
    <mergeCell ref="B44:C44"/>
    <mergeCell ref="D44:G44"/>
  </mergeCells>
  <printOptions/>
  <pageMargins left="0.42" right="0.46" top="0.984251968503937" bottom="0.55" header="0.5118110236220472" footer="0.41"/>
  <pageSetup horizontalDpi="300" verticalDpi="300" orientation="landscape" paperSize="11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zoomScalePageLayoutView="0" workbookViewId="0" topLeftCell="A44">
      <selection activeCell="J6" sqref="J6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97" t="s">
        <v>87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39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81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48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48</v>
      </c>
      <c r="D11" s="11">
        <v>0.46388888888888885</v>
      </c>
      <c r="E11" s="11">
        <v>0.3333333333333333</v>
      </c>
      <c r="F11" s="11">
        <v>0.4902777777777778</v>
      </c>
      <c r="G11" s="11">
        <f>E11+F11</f>
        <v>0.8236111111111111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389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60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60</v>
      </c>
      <c r="D16" s="11">
        <v>0.2916666666666667</v>
      </c>
      <c r="E16" s="11">
        <v>0.3333333333333333</v>
      </c>
      <c r="F16" s="11">
        <v>0.31805555555555554</v>
      </c>
      <c r="G16" s="11">
        <f>E16+F16</f>
        <v>0.6513888888888888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41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11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16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11</v>
      </c>
      <c r="D26" s="11">
        <v>0.47500000000000003</v>
      </c>
      <c r="E26" s="11">
        <v>0.20833333333333334</v>
      </c>
      <c r="F26" s="11">
        <v>0.5013888888888889</v>
      </c>
      <c r="G26" s="11">
        <f>E26+F26</f>
        <v>0.7097222222222223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14</v>
      </c>
      <c r="D27" s="14"/>
      <c r="E27" s="11">
        <v>0.041666666666666664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130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80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24</v>
      </c>
      <c r="D31" s="11">
        <v>0.3986111111111111</v>
      </c>
      <c r="E31" s="11"/>
      <c r="F31" s="11">
        <v>0.425</v>
      </c>
      <c r="G31" s="11"/>
      <c r="H31" s="6"/>
    </row>
    <row r="32" spans="1:8" ht="30" customHeight="1">
      <c r="A32" s="59"/>
      <c r="B32" s="98" t="s">
        <v>74</v>
      </c>
      <c r="C32" s="9">
        <v>12</v>
      </c>
      <c r="D32" s="44"/>
      <c r="E32" s="11">
        <v>0.125</v>
      </c>
      <c r="F32" s="10"/>
      <c r="G32" s="45"/>
      <c r="H32" s="6"/>
    </row>
    <row r="33" spans="1:8" ht="30" customHeight="1">
      <c r="A33" s="59"/>
      <c r="B33" s="98" t="s">
        <v>64</v>
      </c>
      <c r="C33" s="9">
        <v>28</v>
      </c>
      <c r="H33" s="6"/>
    </row>
    <row r="34" spans="1:8" ht="30" customHeight="1">
      <c r="A34" s="59"/>
      <c r="B34" s="100" t="s">
        <v>75</v>
      </c>
      <c r="C34" s="35">
        <v>16</v>
      </c>
      <c r="D34" s="36"/>
      <c r="E34" s="11">
        <v>0.125</v>
      </c>
      <c r="F34" s="36"/>
      <c r="G34" s="36"/>
      <c r="H34" s="6"/>
    </row>
    <row r="35" spans="1:10" ht="35.25" customHeight="1">
      <c r="A35" s="59"/>
      <c r="B35" s="100" t="s">
        <v>48</v>
      </c>
      <c r="C35" s="35">
        <v>28</v>
      </c>
      <c r="D35" s="36"/>
      <c r="E35" s="11"/>
      <c r="F35" s="36"/>
      <c r="G35" s="36"/>
      <c r="H35" s="6"/>
      <c r="J35" s="7">
        <v>2</v>
      </c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67">
        <f>SUM(C40,C41,C42)</f>
        <v>144</v>
      </c>
      <c r="E38" s="68"/>
      <c r="F38" s="68"/>
      <c r="G38" s="69"/>
      <c r="H38" s="6"/>
    </row>
    <row r="39" spans="1:8" ht="30" customHeight="1">
      <c r="A39" s="63"/>
      <c r="B39" s="66" t="s">
        <v>7</v>
      </c>
      <c r="C39" s="66"/>
      <c r="D39" s="70">
        <f>C41</f>
        <v>21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21</v>
      </c>
      <c r="D41" s="11">
        <v>0.5</v>
      </c>
      <c r="E41" s="11">
        <v>0.20833333333333334</v>
      </c>
      <c r="F41" s="11">
        <v>0.5263888888888889</v>
      </c>
      <c r="G41" s="11">
        <f>E41+F41</f>
        <v>0.7347222222222223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0.41805555555555557</v>
      </c>
      <c r="E46" s="11">
        <v>0.20833333333333334</v>
      </c>
      <c r="F46" s="11">
        <v>0.4444444444444444</v>
      </c>
      <c r="G46" s="11">
        <f>E46+F46</f>
        <v>0.6527777777777778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0.7361111111111112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1498</v>
      </c>
      <c r="G49" s="71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SUM(D4,D9,D14,D19,D24,D29,D39,D44,)</f>
        <v>234</v>
      </c>
      <c r="G50" s="90"/>
      <c r="H50" s="18"/>
      <c r="I50" s="43"/>
    </row>
    <row r="51" ht="23.25" thickTop="1"/>
  </sheetData>
  <sheetProtection/>
  <mergeCells count="59"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D20:G20"/>
    <mergeCell ref="A13:A17"/>
    <mergeCell ref="B13:C13"/>
    <mergeCell ref="D13:G13"/>
    <mergeCell ref="B14:C14"/>
    <mergeCell ref="D14:G14"/>
    <mergeCell ref="D15:G15"/>
    <mergeCell ref="B18:C18"/>
    <mergeCell ref="D18:G18"/>
    <mergeCell ref="L18:M18"/>
    <mergeCell ref="N18:Q18"/>
    <mergeCell ref="B19:C19"/>
    <mergeCell ref="D19:G19"/>
    <mergeCell ref="L19:M19"/>
    <mergeCell ref="N19:Q19"/>
    <mergeCell ref="N20:Q20"/>
    <mergeCell ref="D21:G21"/>
    <mergeCell ref="D22:G22"/>
    <mergeCell ref="A23:A27"/>
    <mergeCell ref="B23:C23"/>
    <mergeCell ref="D23:G23"/>
    <mergeCell ref="B24:C24"/>
    <mergeCell ref="D24:G24"/>
    <mergeCell ref="D25:G25"/>
    <mergeCell ref="A18:A22"/>
    <mergeCell ref="B28:C28"/>
    <mergeCell ref="D28:G28"/>
    <mergeCell ref="B29:C29"/>
    <mergeCell ref="D29:G29"/>
    <mergeCell ref="D30:G30"/>
    <mergeCell ref="A28:A36"/>
    <mergeCell ref="B39:C39"/>
    <mergeCell ref="D39:G39"/>
    <mergeCell ref="D40:G40"/>
    <mergeCell ref="B38:C38"/>
    <mergeCell ref="D38:G38"/>
    <mergeCell ref="A38:A42"/>
    <mergeCell ref="F48:G48"/>
    <mergeCell ref="F49:G49"/>
    <mergeCell ref="F50:G50"/>
    <mergeCell ref="A43:A47"/>
    <mergeCell ref="B43:C43"/>
    <mergeCell ref="D43:G43"/>
    <mergeCell ref="B44:C44"/>
    <mergeCell ref="D44:G44"/>
    <mergeCell ref="D45:G4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41">
      <selection activeCell="K6" sqref="K6"/>
    </sheetView>
  </sheetViews>
  <sheetFormatPr defaultColWidth="9.125" defaultRowHeight="12.75"/>
  <cols>
    <col min="1" max="1" width="5.125" style="29" customWidth="1"/>
    <col min="2" max="2" width="28.50390625" style="7" customWidth="1"/>
    <col min="3" max="3" width="12.00390625" style="30" customWidth="1"/>
    <col min="4" max="4" width="12.50390625" style="7" customWidth="1"/>
    <col min="5" max="5" width="11.00390625" style="7" customWidth="1"/>
    <col min="6" max="6" width="12.875" style="7" customWidth="1"/>
    <col min="7" max="7" width="12.625" style="7" customWidth="1"/>
    <col min="8" max="8" width="3.125" style="7" hidden="1" customWidth="1"/>
    <col min="9" max="9" width="11.00390625" style="7" hidden="1" customWidth="1"/>
    <col min="10" max="16384" width="9.125" style="7" customWidth="1"/>
  </cols>
  <sheetData>
    <row r="1" spans="1:8" s="2" customFormat="1" ht="48.75" customHeight="1" thickBot="1">
      <c r="A1" s="96" t="s">
        <v>85</v>
      </c>
      <c r="B1" s="61"/>
      <c r="C1" s="61"/>
      <c r="D1" s="61"/>
      <c r="E1" s="61"/>
      <c r="F1" s="61"/>
      <c r="G1" s="61"/>
      <c r="H1" s="1"/>
    </row>
    <row r="2" spans="1:8" s="2" customFormat="1" ht="113.25" customHeight="1" thickBot="1" thickTop="1">
      <c r="A2" s="3"/>
      <c r="B2" s="4" t="s">
        <v>3</v>
      </c>
      <c r="C2" s="5" t="s">
        <v>0</v>
      </c>
      <c r="D2" s="4" t="s">
        <v>83</v>
      </c>
      <c r="E2" s="4" t="s">
        <v>2</v>
      </c>
      <c r="F2" s="4" t="s">
        <v>4</v>
      </c>
      <c r="G2" s="4" t="s">
        <v>5</v>
      </c>
      <c r="H2" s="1"/>
    </row>
    <row r="3" spans="1:8" ht="30" customHeight="1" thickTop="1">
      <c r="A3" s="62" t="s">
        <v>93</v>
      </c>
      <c r="B3" s="65" t="s">
        <v>6</v>
      </c>
      <c r="C3" s="65"/>
      <c r="D3" s="67">
        <f>SUM(C5,C6,C7)</f>
        <v>232</v>
      </c>
      <c r="E3" s="68"/>
      <c r="F3" s="68"/>
      <c r="G3" s="69"/>
      <c r="H3" s="6"/>
    </row>
    <row r="4" spans="1:8" ht="30" customHeight="1">
      <c r="A4" s="63"/>
      <c r="B4" s="66" t="s">
        <v>7</v>
      </c>
      <c r="C4" s="66"/>
      <c r="D4" s="70">
        <v>4</v>
      </c>
      <c r="E4" s="71"/>
      <c r="F4" s="71"/>
      <c r="G4" s="72"/>
      <c r="H4" s="6"/>
    </row>
    <row r="5" spans="1:8" ht="41.25" customHeight="1">
      <c r="A5" s="63"/>
      <c r="B5" s="98" t="s">
        <v>84</v>
      </c>
      <c r="C5" s="9">
        <v>210</v>
      </c>
      <c r="D5" s="70"/>
      <c r="E5" s="71"/>
      <c r="F5" s="71"/>
      <c r="G5" s="72"/>
      <c r="H5" s="6"/>
    </row>
    <row r="6" spans="1:9" ht="30" customHeight="1">
      <c r="A6" s="63"/>
      <c r="B6" s="98" t="s">
        <v>9</v>
      </c>
      <c r="C6" s="9">
        <v>4</v>
      </c>
      <c r="D6" s="11">
        <v>0.75</v>
      </c>
      <c r="E6" s="11">
        <v>0.20833333333333334</v>
      </c>
      <c r="F6" s="11"/>
      <c r="G6" s="11"/>
      <c r="H6" s="6"/>
      <c r="I6" s="33" t="s">
        <v>21</v>
      </c>
    </row>
    <row r="7" spans="1:8" s="2" customFormat="1" ht="30" customHeight="1" thickBot="1">
      <c r="A7" s="64"/>
      <c r="B7" s="99" t="s">
        <v>38</v>
      </c>
      <c r="C7" s="13">
        <v>18</v>
      </c>
      <c r="D7" s="14"/>
      <c r="E7" s="15">
        <v>0.041666666666666664</v>
      </c>
      <c r="F7" s="14"/>
      <c r="G7" s="15"/>
      <c r="H7" s="1"/>
    </row>
    <row r="8" spans="1:8" ht="30" customHeight="1" thickTop="1">
      <c r="A8" s="73" t="s">
        <v>94</v>
      </c>
      <c r="B8" s="65" t="s">
        <v>6</v>
      </c>
      <c r="C8" s="65"/>
      <c r="D8" s="67">
        <f>SUM(C10,C11,C12)</f>
        <v>74</v>
      </c>
      <c r="E8" s="68"/>
      <c r="F8" s="68"/>
      <c r="G8" s="69"/>
      <c r="H8" s="6"/>
    </row>
    <row r="9" spans="1:8" ht="30" customHeight="1">
      <c r="A9" s="63"/>
      <c r="B9" s="66" t="s">
        <v>7</v>
      </c>
      <c r="C9" s="66"/>
      <c r="D9" s="70">
        <v>41</v>
      </c>
      <c r="E9" s="71"/>
      <c r="F9" s="71"/>
      <c r="G9" s="72"/>
      <c r="H9" s="6"/>
    </row>
    <row r="10" spans="1:13" ht="30" customHeight="1">
      <c r="A10" s="63"/>
      <c r="B10" s="98" t="s">
        <v>39</v>
      </c>
      <c r="C10" s="9">
        <v>19</v>
      </c>
      <c r="D10" s="70"/>
      <c r="E10" s="71"/>
      <c r="F10" s="71"/>
      <c r="G10" s="72"/>
      <c r="H10" s="6"/>
      <c r="M10" s="7" t="s">
        <v>36</v>
      </c>
    </row>
    <row r="11" spans="1:10" ht="30" customHeight="1">
      <c r="A11" s="63"/>
      <c r="B11" s="98" t="s">
        <v>10</v>
      </c>
      <c r="C11" s="9">
        <v>41</v>
      </c>
      <c r="D11" s="11">
        <v>0.38055555555555554</v>
      </c>
      <c r="E11" s="11">
        <v>0.3333333333333333</v>
      </c>
      <c r="F11" s="11">
        <v>0.41111111111111115</v>
      </c>
      <c r="G11" s="11">
        <f>E11+F11</f>
        <v>0.7444444444444445</v>
      </c>
      <c r="H11" s="6"/>
      <c r="I11" s="33" t="s">
        <v>21</v>
      </c>
      <c r="J11" s="7">
        <v>2</v>
      </c>
    </row>
    <row r="12" spans="1:8" s="2" customFormat="1" ht="30" customHeight="1" thickBot="1">
      <c r="A12" s="74"/>
      <c r="B12" s="99" t="s">
        <v>40</v>
      </c>
      <c r="C12" s="13">
        <v>14</v>
      </c>
      <c r="D12" s="14"/>
      <c r="E12" s="15">
        <v>0.041666666666666664</v>
      </c>
      <c r="F12" s="14"/>
      <c r="G12" s="15"/>
      <c r="H12" s="1"/>
    </row>
    <row r="13" spans="1:8" ht="30" customHeight="1" thickTop="1">
      <c r="A13" s="62" t="s">
        <v>95</v>
      </c>
      <c r="B13" s="65" t="s">
        <v>6</v>
      </c>
      <c r="C13" s="65"/>
      <c r="D13" s="75">
        <f>SUM(C15,C16,C17,)</f>
        <v>389</v>
      </c>
      <c r="E13" s="68"/>
      <c r="F13" s="68"/>
      <c r="G13" s="69"/>
      <c r="H13" s="6"/>
    </row>
    <row r="14" spans="1:8" ht="30" customHeight="1">
      <c r="A14" s="63"/>
      <c r="B14" s="66" t="s">
        <v>7</v>
      </c>
      <c r="C14" s="66"/>
      <c r="D14" s="76">
        <f>C16</f>
        <v>60</v>
      </c>
      <c r="E14" s="71"/>
      <c r="F14" s="71"/>
      <c r="G14" s="72"/>
      <c r="H14" s="6"/>
    </row>
    <row r="15" spans="1:8" ht="30" customHeight="1">
      <c r="A15" s="63"/>
      <c r="B15" s="98" t="s">
        <v>41</v>
      </c>
      <c r="C15" s="9">
        <v>66</v>
      </c>
      <c r="D15" s="70"/>
      <c r="E15" s="71"/>
      <c r="F15" s="71"/>
      <c r="G15" s="72"/>
      <c r="H15" s="6"/>
    </row>
    <row r="16" spans="1:10" ht="30" customHeight="1">
      <c r="A16" s="63"/>
      <c r="B16" s="98" t="s">
        <v>11</v>
      </c>
      <c r="C16" s="9">
        <v>60</v>
      </c>
      <c r="D16" s="11">
        <v>0.3458333333333334</v>
      </c>
      <c r="E16" s="11">
        <v>0.3333333333333333</v>
      </c>
      <c r="F16" s="11">
        <v>0.3763888888888889</v>
      </c>
      <c r="G16" s="11">
        <f>E16+F16</f>
        <v>0.7097222222222221</v>
      </c>
      <c r="H16" s="6"/>
      <c r="I16" s="33" t="s">
        <v>22</v>
      </c>
      <c r="J16" s="7">
        <v>2</v>
      </c>
    </row>
    <row r="17" spans="1:8" s="2" customFormat="1" ht="30" customHeight="1" thickBot="1">
      <c r="A17" s="64"/>
      <c r="B17" s="99" t="s">
        <v>70</v>
      </c>
      <c r="C17" s="13">
        <v>263</v>
      </c>
      <c r="D17" s="14"/>
      <c r="E17" s="15">
        <v>0.25</v>
      </c>
      <c r="F17" s="14"/>
      <c r="G17" s="15"/>
      <c r="H17" s="1"/>
    </row>
    <row r="18" spans="1:17" ht="30" customHeight="1" hidden="1">
      <c r="A18" s="59" t="s">
        <v>35</v>
      </c>
      <c r="B18" s="65" t="s">
        <v>6</v>
      </c>
      <c r="C18" s="65"/>
      <c r="D18" s="67"/>
      <c r="E18" s="68"/>
      <c r="F18" s="68"/>
      <c r="G18" s="69"/>
      <c r="H18" s="16">
        <v>2.0833333333333335</v>
      </c>
      <c r="L18" s="67"/>
      <c r="M18" s="69"/>
      <c r="N18" s="67"/>
      <c r="O18" s="68"/>
      <c r="P18" s="68"/>
      <c r="Q18" s="69"/>
    </row>
    <row r="19" spans="1:17" ht="30" customHeight="1" hidden="1">
      <c r="A19" s="59"/>
      <c r="B19" s="66" t="s">
        <v>7</v>
      </c>
      <c r="C19" s="66"/>
      <c r="D19" s="76"/>
      <c r="E19" s="77"/>
      <c r="F19" s="77"/>
      <c r="G19" s="78"/>
      <c r="H19" s="6"/>
      <c r="L19" s="70"/>
      <c r="M19" s="72"/>
      <c r="N19" s="70"/>
      <c r="O19" s="71"/>
      <c r="P19" s="71"/>
      <c r="Q19" s="72"/>
    </row>
    <row r="20" spans="1:17" ht="30" customHeight="1" hidden="1">
      <c r="A20" s="59"/>
      <c r="B20" s="98" t="s">
        <v>44</v>
      </c>
      <c r="C20" s="9">
        <v>1</v>
      </c>
      <c r="D20" s="70"/>
      <c r="E20" s="71"/>
      <c r="F20" s="71"/>
      <c r="G20" s="72"/>
      <c r="H20" s="6"/>
      <c r="L20" s="8"/>
      <c r="M20" s="9"/>
      <c r="N20" s="70"/>
      <c r="O20" s="71"/>
      <c r="P20" s="71"/>
      <c r="Q20" s="72"/>
    </row>
    <row r="21" spans="1:17" ht="30" customHeight="1" hidden="1">
      <c r="A21" s="59"/>
      <c r="B21" s="98" t="s">
        <v>45</v>
      </c>
      <c r="C21" s="9">
        <v>1</v>
      </c>
      <c r="D21" s="91"/>
      <c r="E21" s="92"/>
      <c r="F21" s="92"/>
      <c r="G21" s="93"/>
      <c r="H21" s="6"/>
      <c r="I21" s="33" t="s">
        <v>22</v>
      </c>
      <c r="L21" s="8"/>
      <c r="M21" s="9"/>
      <c r="N21" s="11"/>
      <c r="O21" s="11"/>
      <c r="P21" s="11"/>
      <c r="Q21" s="11"/>
    </row>
    <row r="22" spans="1:17" s="2" customFormat="1" ht="30" customHeight="1" hidden="1">
      <c r="A22" s="59"/>
      <c r="B22" s="99" t="s">
        <v>46</v>
      </c>
      <c r="C22" s="13">
        <v>14</v>
      </c>
      <c r="D22" s="79"/>
      <c r="E22" s="80"/>
      <c r="F22" s="80"/>
      <c r="G22" s="81"/>
      <c r="H22" s="1"/>
      <c r="L22" s="12"/>
      <c r="M22" s="13"/>
      <c r="N22" s="14"/>
      <c r="O22" s="17"/>
      <c r="P22" s="14"/>
      <c r="Q22" s="15"/>
    </row>
    <row r="23" spans="1:8" ht="30" customHeight="1" thickTop="1">
      <c r="A23" s="62" t="s">
        <v>96</v>
      </c>
      <c r="B23" s="65" t="s">
        <v>6</v>
      </c>
      <c r="C23" s="65"/>
      <c r="D23" s="67">
        <f>SUM(C25,C26,C27)</f>
        <v>41</v>
      </c>
      <c r="E23" s="68"/>
      <c r="F23" s="68"/>
      <c r="G23" s="69"/>
      <c r="H23" s="16">
        <v>2.0833333333333335</v>
      </c>
    </row>
    <row r="24" spans="1:8" ht="30" customHeight="1">
      <c r="A24" s="63"/>
      <c r="B24" s="66" t="s">
        <v>7</v>
      </c>
      <c r="C24" s="66"/>
      <c r="D24" s="70">
        <f>C26</f>
        <v>11</v>
      </c>
      <c r="E24" s="71"/>
      <c r="F24" s="71"/>
      <c r="G24" s="72"/>
      <c r="H24" s="6"/>
    </row>
    <row r="25" spans="1:8" ht="30" customHeight="1">
      <c r="A25" s="63"/>
      <c r="B25" s="98" t="s">
        <v>72</v>
      </c>
      <c r="C25" s="9">
        <v>16</v>
      </c>
      <c r="D25" s="70"/>
      <c r="E25" s="71"/>
      <c r="F25" s="71"/>
      <c r="G25" s="72"/>
      <c r="H25" s="6"/>
    </row>
    <row r="26" spans="1:10" ht="30" customHeight="1">
      <c r="A26" s="63"/>
      <c r="B26" s="98" t="s">
        <v>12</v>
      </c>
      <c r="C26" s="9">
        <v>11</v>
      </c>
      <c r="D26" s="11">
        <v>0.46388888888888885</v>
      </c>
      <c r="E26" s="11">
        <v>0.20833333333333334</v>
      </c>
      <c r="F26" s="11">
        <v>0.49444444444444446</v>
      </c>
      <c r="G26" s="11">
        <f>E26+F26</f>
        <v>0.7027777777777778</v>
      </c>
      <c r="H26" s="6"/>
      <c r="I26" s="33" t="s">
        <v>22</v>
      </c>
      <c r="J26" s="7">
        <v>2</v>
      </c>
    </row>
    <row r="27" spans="1:8" s="2" customFormat="1" ht="30" customHeight="1" thickBot="1">
      <c r="A27" s="64"/>
      <c r="B27" s="99" t="s">
        <v>73</v>
      </c>
      <c r="C27" s="13">
        <v>14</v>
      </c>
      <c r="D27" s="14"/>
      <c r="E27" s="11">
        <v>0.041666666666666664</v>
      </c>
      <c r="F27" s="14"/>
      <c r="G27" s="15"/>
      <c r="H27" s="1"/>
    </row>
    <row r="28" spans="1:8" s="37" customFormat="1" ht="30" customHeight="1" thickTop="1">
      <c r="A28" s="58" t="s">
        <v>97</v>
      </c>
      <c r="B28" s="65" t="s">
        <v>6</v>
      </c>
      <c r="C28" s="65"/>
      <c r="D28" s="75">
        <f>SUM(C30,C31,C32,C33,C34,C35,C36)</f>
        <v>113</v>
      </c>
      <c r="E28" s="68"/>
      <c r="F28" s="68"/>
      <c r="G28" s="69"/>
      <c r="H28" s="31"/>
    </row>
    <row r="29" spans="1:8" ht="30" customHeight="1">
      <c r="A29" s="59"/>
      <c r="B29" s="70" t="s">
        <v>7</v>
      </c>
      <c r="C29" s="72"/>
      <c r="D29" s="82">
        <f>SUM(C31,C33,C35)</f>
        <v>74</v>
      </c>
      <c r="E29" s="83"/>
      <c r="F29" s="83"/>
      <c r="G29" s="84"/>
      <c r="H29" s="16">
        <v>2.0833333333333335</v>
      </c>
    </row>
    <row r="30" spans="1:8" ht="30" customHeight="1">
      <c r="A30" s="59"/>
      <c r="B30" s="98" t="s">
        <v>71</v>
      </c>
      <c r="C30" s="9">
        <v>12</v>
      </c>
      <c r="D30" s="70"/>
      <c r="E30" s="71"/>
      <c r="F30" s="71"/>
      <c r="G30" s="72"/>
      <c r="H30" s="6"/>
    </row>
    <row r="31" spans="1:8" ht="30" customHeight="1">
      <c r="A31" s="59"/>
      <c r="B31" s="98" t="s">
        <v>77</v>
      </c>
      <c r="C31" s="9">
        <v>26</v>
      </c>
      <c r="D31" s="11">
        <v>0.4472222222222222</v>
      </c>
      <c r="E31" s="11"/>
      <c r="F31" s="11">
        <v>0.4777777777777778</v>
      </c>
      <c r="G31" s="11"/>
      <c r="H31" s="6"/>
    </row>
    <row r="32" spans="1:8" ht="30" customHeight="1">
      <c r="A32" s="59"/>
      <c r="B32" s="98" t="s">
        <v>74</v>
      </c>
      <c r="C32" s="9">
        <v>16</v>
      </c>
      <c r="D32" s="44"/>
      <c r="E32" s="11">
        <v>0.125</v>
      </c>
      <c r="F32" s="10"/>
      <c r="G32" s="45"/>
      <c r="H32" s="6"/>
    </row>
    <row r="33" spans="1:10" ht="35.25" customHeight="1">
      <c r="A33" s="59"/>
      <c r="B33" s="98" t="s">
        <v>64</v>
      </c>
      <c r="C33" s="9">
        <v>24</v>
      </c>
      <c r="H33" s="6"/>
      <c r="J33" s="7">
        <v>2</v>
      </c>
    </row>
    <row r="34" spans="1:8" ht="35.25" customHeight="1">
      <c r="A34" s="59"/>
      <c r="B34" s="100" t="s">
        <v>75</v>
      </c>
      <c r="C34" s="35">
        <v>1</v>
      </c>
      <c r="D34" s="36"/>
      <c r="E34" s="11">
        <v>0.125</v>
      </c>
      <c r="F34" s="36"/>
      <c r="G34" s="36"/>
      <c r="H34" s="6"/>
    </row>
    <row r="35" spans="1:8" ht="35.25" customHeight="1">
      <c r="A35" s="59"/>
      <c r="B35" s="100" t="s">
        <v>48</v>
      </c>
      <c r="C35" s="35">
        <v>24</v>
      </c>
      <c r="D35" s="36"/>
      <c r="E35" s="11"/>
      <c r="F35" s="36"/>
      <c r="G35" s="36"/>
      <c r="H35" s="6"/>
    </row>
    <row r="36" spans="1:8" ht="30" customHeight="1" thickBot="1">
      <c r="A36" s="60"/>
      <c r="B36" s="99" t="s">
        <v>76</v>
      </c>
      <c r="C36" s="13">
        <v>10</v>
      </c>
      <c r="D36" s="14"/>
      <c r="E36" s="11">
        <v>0.041666666666666664</v>
      </c>
      <c r="F36" s="14"/>
      <c r="G36" s="15"/>
      <c r="H36" s="6"/>
    </row>
    <row r="37" spans="1:8" ht="30" customHeight="1" thickBot="1" thickTop="1">
      <c r="A37" s="49"/>
      <c r="B37" s="101" t="s">
        <v>80</v>
      </c>
      <c r="C37" s="50">
        <v>225</v>
      </c>
      <c r="D37" s="51"/>
      <c r="E37" s="54" t="s">
        <v>100</v>
      </c>
      <c r="F37" s="52"/>
      <c r="G37" s="53"/>
      <c r="H37" s="6"/>
    </row>
    <row r="38" spans="1:8" ht="30" customHeight="1" thickTop="1">
      <c r="A38" s="73" t="s">
        <v>98</v>
      </c>
      <c r="B38" s="65" t="s">
        <v>6</v>
      </c>
      <c r="C38" s="65"/>
      <c r="D38" s="85">
        <f>SUM(C40,C41,C42)</f>
        <v>144</v>
      </c>
      <c r="E38" s="83"/>
      <c r="F38" s="83"/>
      <c r="G38" s="84"/>
      <c r="H38" s="16">
        <v>2.0833333333333335</v>
      </c>
    </row>
    <row r="39" spans="1:8" ht="30" customHeight="1">
      <c r="A39" s="63"/>
      <c r="B39" s="66" t="s">
        <v>7</v>
      </c>
      <c r="C39" s="66"/>
      <c r="D39" s="70">
        <f>C41</f>
        <v>21</v>
      </c>
      <c r="E39" s="71"/>
      <c r="F39" s="71"/>
      <c r="G39" s="72"/>
      <c r="H39" s="6"/>
    </row>
    <row r="40" spans="1:8" ht="30" customHeight="1">
      <c r="A40" s="63"/>
      <c r="B40" s="98" t="s">
        <v>78</v>
      </c>
      <c r="C40" s="9">
        <v>63</v>
      </c>
      <c r="D40" s="70"/>
      <c r="E40" s="71"/>
      <c r="F40" s="71"/>
      <c r="G40" s="72"/>
      <c r="H40" s="6"/>
    </row>
    <row r="41" spans="1:10" ht="30" customHeight="1">
      <c r="A41" s="63"/>
      <c r="B41" s="98" t="s">
        <v>13</v>
      </c>
      <c r="C41" s="9">
        <v>21</v>
      </c>
      <c r="D41" s="11">
        <v>0.4888888888888889</v>
      </c>
      <c r="E41" s="11">
        <v>0.20833333333333334</v>
      </c>
      <c r="F41" s="11">
        <v>0.5194444444444445</v>
      </c>
      <c r="G41" s="11">
        <f>E41+F41</f>
        <v>0.7277777777777779</v>
      </c>
      <c r="H41" s="6"/>
      <c r="I41" s="33" t="s">
        <v>23</v>
      </c>
      <c r="J41" s="7">
        <v>2</v>
      </c>
    </row>
    <row r="42" spans="1:8" s="2" customFormat="1" ht="30" customHeight="1" thickBot="1">
      <c r="A42" s="74"/>
      <c r="B42" s="99" t="s">
        <v>79</v>
      </c>
      <c r="C42" s="13">
        <v>60</v>
      </c>
      <c r="D42" s="14"/>
      <c r="E42" s="15">
        <v>0.08333333333333333</v>
      </c>
      <c r="F42" s="14"/>
      <c r="G42" s="15"/>
      <c r="H42" s="1"/>
    </row>
    <row r="43" spans="1:8" ht="30" customHeight="1" thickTop="1">
      <c r="A43" s="62" t="s">
        <v>99</v>
      </c>
      <c r="B43" s="65" t="s">
        <v>6</v>
      </c>
      <c r="C43" s="65"/>
      <c r="D43" s="67">
        <f>SUM(C45,C46,C47)</f>
        <v>113</v>
      </c>
      <c r="E43" s="68"/>
      <c r="F43" s="68"/>
      <c r="G43" s="69"/>
      <c r="H43" s="16">
        <v>2.0833333333333335</v>
      </c>
    </row>
    <row r="44" spans="1:8" ht="30" customHeight="1">
      <c r="A44" s="63"/>
      <c r="B44" s="66" t="s">
        <v>7</v>
      </c>
      <c r="C44" s="66"/>
      <c r="D44" s="70">
        <f>C46</f>
        <v>10</v>
      </c>
      <c r="E44" s="71"/>
      <c r="F44" s="71"/>
      <c r="G44" s="72"/>
      <c r="H44" s="6"/>
    </row>
    <row r="45" spans="1:8" ht="30" customHeight="1">
      <c r="A45" s="63"/>
      <c r="B45" s="98" t="s">
        <v>81</v>
      </c>
      <c r="C45" s="9">
        <v>50</v>
      </c>
      <c r="D45" s="70"/>
      <c r="E45" s="71"/>
      <c r="F45" s="71"/>
      <c r="G45" s="72"/>
      <c r="H45" s="6"/>
    </row>
    <row r="46" spans="1:10" ht="30" customHeight="1">
      <c r="A46" s="63"/>
      <c r="B46" s="98" t="s">
        <v>14</v>
      </c>
      <c r="C46" s="9">
        <v>10</v>
      </c>
      <c r="D46" s="11">
        <v>0.4069444444444445</v>
      </c>
      <c r="E46" s="11">
        <v>0.20833333333333334</v>
      </c>
      <c r="F46" s="11">
        <v>0.4375</v>
      </c>
      <c r="G46" s="11">
        <f>E46+F46</f>
        <v>0.6458333333333334</v>
      </c>
      <c r="H46" s="6"/>
      <c r="I46" s="33" t="s">
        <v>21</v>
      </c>
      <c r="J46" s="7">
        <v>2</v>
      </c>
    </row>
    <row r="47" spans="1:8" s="2" customFormat="1" ht="30" customHeight="1" thickBot="1">
      <c r="A47" s="64"/>
      <c r="B47" s="99" t="s">
        <v>82</v>
      </c>
      <c r="C47" s="13">
        <v>53</v>
      </c>
      <c r="D47" s="14"/>
      <c r="E47" s="38">
        <v>0.08333333333333333</v>
      </c>
      <c r="F47" s="14"/>
      <c r="G47" s="15">
        <f>G46+E47</f>
        <v>0.7291666666666667</v>
      </c>
      <c r="H47" s="1"/>
    </row>
    <row r="48" spans="1:9" ht="25.5" customHeight="1" thickTop="1">
      <c r="A48" s="19" t="s">
        <v>57</v>
      </c>
      <c r="B48" s="55"/>
      <c r="C48" s="55"/>
      <c r="D48" s="21"/>
      <c r="E48" s="21"/>
      <c r="F48" s="68">
        <v>143</v>
      </c>
      <c r="G48" s="68"/>
      <c r="H48" s="6"/>
      <c r="I48" s="41"/>
    </row>
    <row r="49" spans="1:9" s="25" customFormat="1" ht="24.75" customHeight="1">
      <c r="A49" s="22" t="s">
        <v>101</v>
      </c>
      <c r="B49" s="10"/>
      <c r="C49" s="10"/>
      <c r="D49" s="24"/>
      <c r="E49" s="24"/>
      <c r="F49" s="77">
        <f>SUM(D3,D8,D13,D23,D28,C37,D38,D43,F48)</f>
        <v>1474</v>
      </c>
      <c r="G49" s="71"/>
      <c r="H49" s="10"/>
      <c r="I49" s="42"/>
    </row>
    <row r="50" spans="1:9" s="28" customFormat="1" ht="24.75" customHeight="1" thickBot="1">
      <c r="A50" s="22" t="s">
        <v>102</v>
      </c>
      <c r="B50" s="18"/>
      <c r="C50" s="18"/>
      <c r="D50" s="27"/>
      <c r="E50" s="27"/>
      <c r="F50" s="90">
        <f>SUM(D4,D9,D14,D19,D24,D29,D39,D44,)</f>
        <v>221</v>
      </c>
      <c r="G50" s="90"/>
      <c r="H50" s="18"/>
      <c r="I50" s="43"/>
    </row>
    <row r="51" ht="23.25" thickTop="1"/>
  </sheetData>
  <sheetProtection/>
  <mergeCells count="59">
    <mergeCell ref="A1:G1"/>
    <mergeCell ref="A3:A7"/>
    <mergeCell ref="B3:C3"/>
    <mergeCell ref="D3:G3"/>
    <mergeCell ref="B4:C4"/>
    <mergeCell ref="D4:G4"/>
    <mergeCell ref="D5:G5"/>
    <mergeCell ref="A8:A12"/>
    <mergeCell ref="B8:C8"/>
    <mergeCell ref="D8:G8"/>
    <mergeCell ref="B9:C9"/>
    <mergeCell ref="D9:G9"/>
    <mergeCell ref="D10:G10"/>
    <mergeCell ref="D20:G20"/>
    <mergeCell ref="A13:A17"/>
    <mergeCell ref="B13:C13"/>
    <mergeCell ref="D13:G13"/>
    <mergeCell ref="B14:C14"/>
    <mergeCell ref="D14:G14"/>
    <mergeCell ref="D15:G15"/>
    <mergeCell ref="B18:C18"/>
    <mergeCell ref="D18:G18"/>
    <mergeCell ref="L18:M18"/>
    <mergeCell ref="N18:Q18"/>
    <mergeCell ref="B19:C19"/>
    <mergeCell ref="D19:G19"/>
    <mergeCell ref="L19:M19"/>
    <mergeCell ref="N19:Q19"/>
    <mergeCell ref="N20:Q20"/>
    <mergeCell ref="D21:G21"/>
    <mergeCell ref="D22:G22"/>
    <mergeCell ref="A23:A27"/>
    <mergeCell ref="B23:C23"/>
    <mergeCell ref="D23:G23"/>
    <mergeCell ref="B24:C24"/>
    <mergeCell ref="D24:G24"/>
    <mergeCell ref="D25:G25"/>
    <mergeCell ref="A18:A22"/>
    <mergeCell ref="B28:C28"/>
    <mergeCell ref="D28:G28"/>
    <mergeCell ref="B29:C29"/>
    <mergeCell ref="D29:G29"/>
    <mergeCell ref="D30:G30"/>
    <mergeCell ref="A28:A36"/>
    <mergeCell ref="A38:A42"/>
    <mergeCell ref="B38:C38"/>
    <mergeCell ref="D38:G38"/>
    <mergeCell ref="B39:C39"/>
    <mergeCell ref="D39:G39"/>
    <mergeCell ref="D40:G40"/>
    <mergeCell ref="F48:G48"/>
    <mergeCell ref="F49:G49"/>
    <mergeCell ref="F50:G50"/>
    <mergeCell ref="A43:A47"/>
    <mergeCell ref="B43:C43"/>
    <mergeCell ref="D43:G43"/>
    <mergeCell ref="B44:C44"/>
    <mergeCell ref="D44:G44"/>
    <mergeCell ref="D45:G4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RePack by Diakov</cp:lastModifiedBy>
  <cp:lastPrinted>2009-05-24T05:38:09Z</cp:lastPrinted>
  <dcterms:created xsi:type="dcterms:W3CDTF">2007-05-28T15:36:41Z</dcterms:created>
  <dcterms:modified xsi:type="dcterms:W3CDTF">2017-05-24T19:36:32Z</dcterms:modified>
  <cp:category/>
  <cp:version/>
  <cp:contentType/>
  <cp:contentStatus/>
</cp:coreProperties>
</file>